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0" yWindow="65401" windowWidth="69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<sst xmlns="http://schemas.openxmlformats.org/spreadsheetml/2006/main" count="1117" uniqueCount="126">
  <si>
    <t>z =</t>
  </si>
  <si>
    <t>R=</t>
  </si>
  <si>
    <r>
      <t>R</t>
    </r>
    <r>
      <rPr>
        <b/>
        <vertAlign val="superscript"/>
        <sz val="10"/>
        <rFont val="Arial"/>
        <family val="2"/>
      </rPr>
      <t>2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=</t>
    </r>
  </si>
  <si>
    <r>
      <t>R</t>
    </r>
    <r>
      <rPr>
        <b/>
        <vertAlign val="superscript"/>
        <sz val="10"/>
        <rFont val="Arial"/>
        <family val="2"/>
      </rPr>
      <t>2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=</t>
    </r>
  </si>
  <si>
    <r>
      <t>R</t>
    </r>
    <r>
      <rPr>
        <b/>
        <vertAlign val="superscript"/>
        <sz val="10"/>
        <rFont val="Arial"/>
        <family val="2"/>
      </rPr>
      <t>2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=</t>
    </r>
  </si>
  <si>
    <t>Uniform</t>
  </si>
  <si>
    <t>p1</t>
  </si>
  <si>
    <t>p2</t>
  </si>
  <si>
    <r>
      <t>σ</t>
    </r>
    <r>
      <rPr>
        <vertAlign val="subscript"/>
        <sz val="10"/>
        <rFont val="Arial"/>
        <family val="2"/>
      </rPr>
      <t>z1</t>
    </r>
    <r>
      <rPr>
        <sz val="10"/>
        <rFont val="Arial"/>
        <family val="2"/>
      </rPr>
      <t>(u,v,z) =</t>
    </r>
  </si>
  <si>
    <r>
      <t>σ</t>
    </r>
    <r>
      <rPr>
        <vertAlign val="subscript"/>
        <sz val="10"/>
        <rFont val="Arial"/>
        <family val="2"/>
      </rPr>
      <t>z3</t>
    </r>
    <r>
      <rPr>
        <sz val="10"/>
        <rFont val="Arial"/>
        <family val="2"/>
      </rPr>
      <t>(u,v,z) =</t>
    </r>
  </si>
  <si>
    <r>
      <t>σ</t>
    </r>
    <r>
      <rPr>
        <vertAlign val="subscript"/>
        <sz val="10"/>
        <rFont val="Arial"/>
        <family val="2"/>
      </rPr>
      <t>z4</t>
    </r>
    <r>
      <rPr>
        <sz val="10"/>
        <rFont val="Arial"/>
        <family val="2"/>
      </rPr>
      <t>(u,v,z) =</t>
    </r>
  </si>
  <si>
    <t>up1</t>
  </si>
  <si>
    <t>vp2</t>
  </si>
  <si>
    <t>x+a =</t>
  </si>
  <si>
    <t>y+b =</t>
  </si>
  <si>
    <t>ft</t>
  </si>
  <si>
    <t>y =</t>
  </si>
  <si>
    <t>x =</t>
  </si>
  <si>
    <t>x-a =</t>
  </si>
  <si>
    <t>y-b =</t>
  </si>
  <si>
    <r>
      <t>Uniform - w/</t>
    </r>
    <r>
      <rPr>
        <b/>
        <sz val="10"/>
        <rFont val="Arial"/>
        <family val="0"/>
      </rPr>
      <t>μ</t>
    </r>
  </si>
  <si>
    <r>
      <t>up1 - w/</t>
    </r>
    <r>
      <rPr>
        <b/>
        <sz val="10"/>
        <rFont val="Arial"/>
        <family val="0"/>
      </rPr>
      <t>μ</t>
    </r>
  </si>
  <si>
    <r>
      <t>vp2 - w/</t>
    </r>
    <r>
      <rPr>
        <b/>
        <sz val="10"/>
        <rFont val="Arial"/>
        <family val="0"/>
      </rPr>
      <t>μ</t>
    </r>
  </si>
  <si>
    <t>z</t>
  </si>
  <si>
    <r>
      <t>σ</t>
    </r>
    <r>
      <rPr>
        <b/>
        <vertAlign val="subscript"/>
        <sz val="10"/>
        <rFont val="Arial"/>
        <family val="2"/>
      </rPr>
      <t>x1</t>
    </r>
    <r>
      <rPr>
        <b/>
        <sz val="10"/>
        <rFont val="Arial"/>
        <family val="2"/>
      </rPr>
      <t>(x,y,z)</t>
    </r>
  </si>
  <si>
    <r>
      <t>σ</t>
    </r>
    <r>
      <rPr>
        <b/>
        <vertAlign val="subscript"/>
        <sz val="10"/>
        <rFont val="Arial"/>
        <family val="2"/>
      </rPr>
      <t>x2</t>
    </r>
    <r>
      <rPr>
        <b/>
        <sz val="10"/>
        <rFont val="Arial"/>
        <family val="2"/>
      </rPr>
      <t>(x,y,z)</t>
    </r>
  </si>
  <si>
    <r>
      <t>σ</t>
    </r>
    <r>
      <rPr>
        <b/>
        <vertAlign val="subscript"/>
        <sz val="10"/>
        <rFont val="Arial"/>
        <family val="2"/>
      </rPr>
      <t>x3</t>
    </r>
    <r>
      <rPr>
        <b/>
        <sz val="10"/>
        <rFont val="Arial"/>
        <family val="2"/>
      </rPr>
      <t>(x,y,z)</t>
    </r>
  </si>
  <si>
    <r>
      <t>σ</t>
    </r>
    <r>
      <rPr>
        <b/>
        <vertAlign val="subscript"/>
        <sz val="10"/>
        <rFont val="Arial"/>
        <family val="2"/>
      </rPr>
      <t>x4</t>
    </r>
    <r>
      <rPr>
        <b/>
        <sz val="10"/>
        <rFont val="Arial"/>
        <family val="2"/>
      </rPr>
      <t>(x,y,z)</t>
    </r>
  </si>
  <si>
    <t>μ =</t>
  </si>
  <si>
    <t>a =</t>
  </si>
  <si>
    <t>b =</t>
  </si>
  <si>
    <t>q =</t>
  </si>
  <si>
    <r>
      <t>σ</t>
    </r>
    <r>
      <rPr>
        <b/>
        <vertAlign val="subscript"/>
        <sz val="10"/>
        <rFont val="Arial"/>
        <family val="2"/>
      </rPr>
      <t>x5</t>
    </r>
    <r>
      <rPr>
        <b/>
        <sz val="10"/>
        <rFont val="Arial"/>
        <family val="2"/>
      </rPr>
      <t>(x,y,z)</t>
    </r>
  </si>
  <si>
    <r>
      <t>σ</t>
    </r>
    <r>
      <rPr>
        <b/>
        <vertAlign val="subscript"/>
        <sz val="10"/>
        <rFont val="Arial"/>
        <family val="2"/>
      </rPr>
      <t>x6</t>
    </r>
    <r>
      <rPr>
        <b/>
        <sz val="10"/>
        <rFont val="Arial"/>
        <family val="2"/>
      </rPr>
      <t>(x,y,z)</t>
    </r>
  </si>
  <si>
    <r>
      <t>σ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>(x,y,z)</t>
    </r>
  </si>
  <si>
    <t>ksf</t>
  </si>
  <si>
    <t>kcf</t>
  </si>
  <si>
    <r>
      <t>p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=</t>
    </r>
  </si>
  <si>
    <r>
      <t>p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</t>
    </r>
  </si>
  <si>
    <r>
      <t>q+p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x+p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y =</t>
    </r>
  </si>
  <si>
    <r>
      <t>σ</t>
    </r>
    <r>
      <rPr>
        <b/>
        <vertAlign val="subscript"/>
        <sz val="10"/>
        <rFont val="Arial"/>
        <family val="2"/>
      </rPr>
      <t>y</t>
    </r>
    <r>
      <rPr>
        <b/>
        <sz val="10"/>
        <rFont val="Arial"/>
        <family val="2"/>
      </rPr>
      <t>(x,y,z)</t>
    </r>
  </si>
  <si>
    <r>
      <t>σ</t>
    </r>
    <r>
      <rPr>
        <b/>
        <vertAlign val="subscript"/>
        <sz val="10"/>
        <rFont val="Arial"/>
        <family val="2"/>
      </rPr>
      <t>y1</t>
    </r>
    <r>
      <rPr>
        <b/>
        <sz val="10"/>
        <rFont val="Arial"/>
        <family val="2"/>
      </rPr>
      <t>(x,y,z)</t>
    </r>
  </si>
  <si>
    <r>
      <t>σ</t>
    </r>
    <r>
      <rPr>
        <b/>
        <vertAlign val="subscript"/>
        <sz val="10"/>
        <rFont val="Arial"/>
        <family val="2"/>
      </rPr>
      <t>y2</t>
    </r>
    <r>
      <rPr>
        <b/>
        <sz val="10"/>
        <rFont val="Arial"/>
        <family val="2"/>
      </rPr>
      <t>(x,y,z)</t>
    </r>
  </si>
  <si>
    <r>
      <t>σ</t>
    </r>
    <r>
      <rPr>
        <b/>
        <vertAlign val="subscript"/>
        <sz val="10"/>
        <rFont val="Arial"/>
        <family val="2"/>
      </rPr>
      <t>y3</t>
    </r>
    <r>
      <rPr>
        <b/>
        <sz val="10"/>
        <rFont val="Arial"/>
        <family val="2"/>
      </rPr>
      <t>(x,y,z)</t>
    </r>
  </si>
  <si>
    <r>
      <t>σ</t>
    </r>
    <r>
      <rPr>
        <b/>
        <vertAlign val="subscript"/>
        <sz val="10"/>
        <rFont val="Arial"/>
        <family val="2"/>
      </rPr>
      <t>y4</t>
    </r>
    <r>
      <rPr>
        <b/>
        <sz val="10"/>
        <rFont val="Arial"/>
        <family val="2"/>
      </rPr>
      <t>(x,y,z)</t>
    </r>
  </si>
  <si>
    <r>
      <t>σ</t>
    </r>
    <r>
      <rPr>
        <b/>
        <vertAlign val="subscript"/>
        <sz val="10"/>
        <rFont val="Arial"/>
        <family val="2"/>
      </rPr>
      <t>y5</t>
    </r>
    <r>
      <rPr>
        <b/>
        <sz val="10"/>
        <rFont val="Arial"/>
        <family val="2"/>
      </rPr>
      <t>(x,y,z)</t>
    </r>
  </si>
  <si>
    <r>
      <t>σ</t>
    </r>
    <r>
      <rPr>
        <b/>
        <vertAlign val="subscript"/>
        <sz val="10"/>
        <rFont val="Arial"/>
        <family val="2"/>
      </rPr>
      <t>y6</t>
    </r>
    <r>
      <rPr>
        <b/>
        <sz val="10"/>
        <rFont val="Arial"/>
        <family val="2"/>
      </rPr>
      <t>(x,y,z)</t>
    </r>
  </si>
  <si>
    <r>
      <t>σ</t>
    </r>
    <r>
      <rPr>
        <b/>
        <vertAlign val="subscript"/>
        <sz val="10"/>
        <rFont val="Arial"/>
        <family val="2"/>
      </rPr>
      <t>z</t>
    </r>
    <r>
      <rPr>
        <b/>
        <sz val="10"/>
        <rFont val="Arial"/>
        <family val="2"/>
      </rPr>
      <t>(x,y,z)</t>
    </r>
  </si>
  <si>
    <r>
      <t>σ</t>
    </r>
    <r>
      <rPr>
        <b/>
        <vertAlign val="subscript"/>
        <sz val="10"/>
        <rFont val="Arial"/>
        <family val="2"/>
      </rPr>
      <t>z1</t>
    </r>
    <r>
      <rPr>
        <b/>
        <sz val="10"/>
        <rFont val="Arial"/>
        <family val="2"/>
      </rPr>
      <t>(x,y,z)</t>
    </r>
  </si>
  <si>
    <r>
      <t>σ</t>
    </r>
    <r>
      <rPr>
        <b/>
        <vertAlign val="subscript"/>
        <sz val="10"/>
        <rFont val="Arial"/>
        <family val="2"/>
      </rPr>
      <t>z3</t>
    </r>
    <r>
      <rPr>
        <b/>
        <sz val="10"/>
        <rFont val="Arial"/>
        <family val="2"/>
      </rPr>
      <t>(x,y,z)</t>
    </r>
  </si>
  <si>
    <r>
      <t>σ</t>
    </r>
    <r>
      <rPr>
        <b/>
        <vertAlign val="subscript"/>
        <sz val="10"/>
        <rFont val="Arial"/>
        <family val="2"/>
      </rPr>
      <t>z4</t>
    </r>
    <r>
      <rPr>
        <b/>
        <sz val="10"/>
        <rFont val="Arial"/>
        <family val="2"/>
      </rPr>
      <t>(x,y,z)</t>
    </r>
  </si>
  <si>
    <r>
      <t>σ</t>
    </r>
    <r>
      <rPr>
        <vertAlign val="subscript"/>
        <sz val="10"/>
        <rFont val="Arial"/>
        <family val="2"/>
      </rPr>
      <t>x1</t>
    </r>
    <r>
      <rPr>
        <sz val="10"/>
        <rFont val="Arial"/>
        <family val="2"/>
      </rPr>
      <t>(u,v,z) =</t>
    </r>
  </si>
  <si>
    <r>
      <t>σ</t>
    </r>
    <r>
      <rPr>
        <vertAlign val="subscript"/>
        <sz val="10"/>
        <rFont val="Arial"/>
        <family val="2"/>
      </rPr>
      <t>y1</t>
    </r>
    <r>
      <rPr>
        <sz val="10"/>
        <rFont val="Arial"/>
        <family val="2"/>
      </rPr>
      <t>(u,v,z) =</t>
    </r>
  </si>
  <si>
    <r>
      <t>σ</t>
    </r>
    <r>
      <rPr>
        <vertAlign val="subscript"/>
        <sz val="10"/>
        <rFont val="Arial"/>
        <family val="2"/>
      </rPr>
      <t>x2</t>
    </r>
    <r>
      <rPr>
        <sz val="10"/>
        <rFont val="Arial"/>
        <family val="2"/>
      </rPr>
      <t>(u,v,z) =</t>
    </r>
  </si>
  <si>
    <r>
      <t>σ</t>
    </r>
    <r>
      <rPr>
        <vertAlign val="subscript"/>
        <sz val="10"/>
        <rFont val="Arial"/>
        <family val="2"/>
      </rPr>
      <t>y2</t>
    </r>
    <r>
      <rPr>
        <sz val="10"/>
        <rFont val="Arial"/>
        <family val="2"/>
      </rPr>
      <t>(u,v,z) =</t>
    </r>
  </si>
  <si>
    <r>
      <t>σ</t>
    </r>
    <r>
      <rPr>
        <vertAlign val="subscript"/>
        <sz val="10"/>
        <rFont val="Arial"/>
        <family val="2"/>
      </rPr>
      <t>x3</t>
    </r>
    <r>
      <rPr>
        <sz val="10"/>
        <rFont val="Arial"/>
        <family val="2"/>
      </rPr>
      <t>(u,v,z) =</t>
    </r>
  </si>
  <si>
    <r>
      <t>σ</t>
    </r>
    <r>
      <rPr>
        <vertAlign val="subscript"/>
        <sz val="10"/>
        <rFont val="Arial"/>
        <family val="2"/>
      </rPr>
      <t>y3</t>
    </r>
    <r>
      <rPr>
        <sz val="10"/>
        <rFont val="Arial"/>
        <family val="2"/>
      </rPr>
      <t>(u,v,z) =</t>
    </r>
  </si>
  <si>
    <r>
      <t>σ</t>
    </r>
    <r>
      <rPr>
        <vertAlign val="subscript"/>
        <sz val="10"/>
        <rFont val="Arial"/>
        <family val="2"/>
      </rPr>
      <t>x4</t>
    </r>
    <r>
      <rPr>
        <sz val="10"/>
        <rFont val="Arial"/>
        <family val="2"/>
      </rPr>
      <t>(u,v,z) =</t>
    </r>
  </si>
  <si>
    <r>
      <t>σ</t>
    </r>
    <r>
      <rPr>
        <vertAlign val="subscript"/>
        <sz val="10"/>
        <rFont val="Arial"/>
        <family val="2"/>
      </rPr>
      <t>y4</t>
    </r>
    <r>
      <rPr>
        <sz val="10"/>
        <rFont val="Arial"/>
        <family val="2"/>
      </rPr>
      <t>(u,v,z) =</t>
    </r>
  </si>
  <si>
    <r>
      <t>σ</t>
    </r>
    <r>
      <rPr>
        <vertAlign val="subscript"/>
        <sz val="10"/>
        <rFont val="Arial"/>
        <family val="2"/>
      </rPr>
      <t>x5</t>
    </r>
    <r>
      <rPr>
        <sz val="10"/>
        <rFont val="Arial"/>
        <family val="2"/>
      </rPr>
      <t>(u,v,z) =</t>
    </r>
  </si>
  <si>
    <r>
      <t>σ</t>
    </r>
    <r>
      <rPr>
        <vertAlign val="subscript"/>
        <sz val="10"/>
        <rFont val="Arial"/>
        <family val="2"/>
      </rPr>
      <t>y5</t>
    </r>
    <r>
      <rPr>
        <sz val="10"/>
        <rFont val="Arial"/>
        <family val="2"/>
      </rPr>
      <t>(u,v,z) =</t>
    </r>
  </si>
  <si>
    <r>
      <t>σ</t>
    </r>
    <r>
      <rPr>
        <vertAlign val="subscript"/>
        <sz val="10"/>
        <rFont val="Arial"/>
        <family val="2"/>
      </rPr>
      <t>x6</t>
    </r>
    <r>
      <rPr>
        <sz val="10"/>
        <rFont val="Arial"/>
        <family val="2"/>
      </rPr>
      <t>(u,v,z) =</t>
    </r>
  </si>
  <si>
    <r>
      <t>σ</t>
    </r>
    <r>
      <rPr>
        <vertAlign val="subscript"/>
        <sz val="10"/>
        <rFont val="Arial"/>
        <family val="2"/>
      </rPr>
      <t>y6</t>
    </r>
    <r>
      <rPr>
        <sz val="10"/>
        <rFont val="Arial"/>
        <family val="2"/>
      </rPr>
      <t>(u,v,z) =</t>
    </r>
  </si>
  <si>
    <t xml:space="preserve">1/2PI = </t>
  </si>
  <si>
    <t>FTG Size =</t>
  </si>
  <si>
    <t>by =</t>
  </si>
  <si>
    <t>a</t>
  </si>
  <si>
    <t xml:space="preserve">0,0 </t>
  </si>
  <si>
    <r>
      <t>y &amp; σ</t>
    </r>
    <r>
      <rPr>
        <b/>
        <vertAlign val="subscript"/>
        <sz val="10"/>
        <rFont val="Arial"/>
        <family val="2"/>
      </rPr>
      <t>y</t>
    </r>
  </si>
  <si>
    <r>
      <t>x &amp; σ</t>
    </r>
    <r>
      <rPr>
        <b/>
        <vertAlign val="subscript"/>
        <sz val="10"/>
        <rFont val="Arial"/>
        <family val="2"/>
      </rPr>
      <t>x</t>
    </r>
  </si>
  <si>
    <r>
      <t xml:space="preserve">\ </t>
    </r>
    <r>
      <rPr>
        <b/>
        <i/>
        <sz val="10"/>
        <rFont val="Arial"/>
        <family val="2"/>
      </rPr>
      <t>θ</t>
    </r>
    <r>
      <rPr>
        <b/>
        <sz val="10"/>
        <rFont val="Arial"/>
        <family val="2"/>
      </rPr>
      <t xml:space="preserve"> </t>
    </r>
  </si>
  <si>
    <t>θ =</t>
  </si>
  <si>
    <t>deg</t>
  </si>
  <si>
    <t>σ(x,y,z)</t>
  </si>
  <si>
    <t>σ1(x,y,z)</t>
  </si>
  <si>
    <r>
      <t>τ1</t>
    </r>
    <r>
      <rPr>
        <b/>
        <sz val="10"/>
        <rFont val="Arial"/>
        <family val="2"/>
      </rPr>
      <t>(x,y,z)</t>
    </r>
  </si>
  <si>
    <r>
      <t>σ</t>
    </r>
    <r>
      <rPr>
        <b/>
        <vertAlign val="subscript"/>
        <sz val="10"/>
        <rFont val="Arial"/>
        <family val="2"/>
      </rPr>
      <t>xq</t>
    </r>
    <r>
      <rPr>
        <b/>
        <sz val="10"/>
        <rFont val="Arial"/>
        <family val="2"/>
      </rPr>
      <t>(x,y,z)</t>
    </r>
  </si>
  <si>
    <r>
      <t>σ</t>
    </r>
    <r>
      <rPr>
        <b/>
        <vertAlign val="subscript"/>
        <sz val="10"/>
        <rFont val="Arial"/>
        <family val="2"/>
      </rPr>
      <t>yq</t>
    </r>
    <r>
      <rPr>
        <b/>
        <sz val="10"/>
        <rFont val="Arial"/>
        <family val="2"/>
      </rPr>
      <t>(x,y,z)</t>
    </r>
  </si>
  <si>
    <t>σq1(x,y,z)</t>
  </si>
  <si>
    <r>
      <t>τq1</t>
    </r>
    <r>
      <rPr>
        <b/>
        <sz val="10"/>
        <rFont val="Arial"/>
        <family val="2"/>
      </rPr>
      <t>(x,y,z)</t>
    </r>
  </si>
  <si>
    <t>σ(x,y,z) ave.</t>
  </si>
  <si>
    <t>σ(x,y,z) Point</t>
  </si>
  <si>
    <t>On Wall</t>
  </si>
  <si>
    <t>b</t>
  </si>
  <si>
    <t xml:space="preserve">        ENTER VALUES IN YELOW BOX</t>
  </si>
  <si>
    <r>
      <t xml:space="preserve">ft </t>
    </r>
    <r>
      <rPr>
        <b/>
        <sz val="10"/>
        <color indexed="53"/>
        <rFont val="Arial"/>
        <family val="2"/>
      </rPr>
      <t xml:space="preserve"> in x- dir.</t>
    </r>
  </si>
  <si>
    <r>
      <t xml:space="preserve">ft  </t>
    </r>
    <r>
      <rPr>
        <b/>
        <sz val="10"/>
        <color indexed="53"/>
        <rFont val="Arial"/>
        <family val="2"/>
      </rPr>
      <t>in y- dir.</t>
    </r>
  </si>
  <si>
    <t xml:space="preserve"> Program to Calculate Surcharge Load of Boussinesq per Depth for a Plane Load on 2a x 2b Angled </t>
  </si>
  <si>
    <r>
      <t xml:space="preserve">θ is the angle the FTG makes  with x axis - </t>
    </r>
    <r>
      <rPr>
        <b/>
        <i/>
        <sz val="12"/>
        <color indexed="17"/>
        <rFont val="Arial"/>
        <family val="2"/>
      </rPr>
      <t>Axis is located in center of FTG</t>
    </r>
  </si>
  <si>
    <r>
      <t>σ</t>
    </r>
    <r>
      <rPr>
        <b/>
        <vertAlign val="subscript"/>
        <sz val="10"/>
        <rFont val="Arial"/>
        <family val="2"/>
      </rPr>
      <t>xP</t>
    </r>
    <r>
      <rPr>
        <b/>
        <sz val="10"/>
        <rFont val="Arial"/>
        <family val="2"/>
      </rPr>
      <t>(x,y,z)</t>
    </r>
  </si>
  <si>
    <r>
      <t>σ</t>
    </r>
    <r>
      <rPr>
        <b/>
        <vertAlign val="subscript"/>
        <sz val="10"/>
        <rFont val="Arial"/>
        <family val="2"/>
      </rPr>
      <t>yP</t>
    </r>
    <r>
      <rPr>
        <b/>
        <sz val="10"/>
        <rFont val="Arial"/>
        <family val="2"/>
      </rPr>
      <t>(x,y,z)</t>
    </r>
  </si>
  <si>
    <t>σP1(x,y,z)</t>
  </si>
  <si>
    <r>
      <t>τP1</t>
    </r>
    <r>
      <rPr>
        <b/>
        <sz val="10"/>
        <rFont val="Arial"/>
        <family val="2"/>
      </rPr>
      <t>(x,y,z)</t>
    </r>
  </si>
  <si>
    <r>
      <t>σ</t>
    </r>
    <r>
      <rPr>
        <b/>
        <vertAlign val="subscript"/>
        <sz val="10"/>
        <rFont val="Arial"/>
        <family val="2"/>
      </rPr>
      <t>xP1</t>
    </r>
    <r>
      <rPr>
        <b/>
        <sz val="10"/>
        <rFont val="Arial"/>
        <family val="2"/>
      </rPr>
      <t>(x,y,z)</t>
    </r>
  </si>
  <si>
    <r>
      <t>σ</t>
    </r>
    <r>
      <rPr>
        <b/>
        <vertAlign val="subscript"/>
        <sz val="10"/>
        <rFont val="Arial"/>
        <family val="2"/>
      </rPr>
      <t>yP1</t>
    </r>
    <r>
      <rPr>
        <b/>
        <sz val="10"/>
        <rFont val="Arial"/>
        <family val="2"/>
      </rPr>
      <t>(x,y,z)</t>
    </r>
  </si>
  <si>
    <r>
      <t>τ</t>
    </r>
    <r>
      <rPr>
        <b/>
        <vertAlign val="subscript"/>
        <sz val="10"/>
        <rFont val="Arial"/>
        <family val="2"/>
      </rPr>
      <t>xy</t>
    </r>
    <r>
      <rPr>
        <b/>
        <sz val="10"/>
        <rFont val="Arial"/>
        <family val="2"/>
      </rPr>
      <t>(x,y,z)</t>
    </r>
  </si>
  <si>
    <r>
      <t>τ</t>
    </r>
    <r>
      <rPr>
        <b/>
        <vertAlign val="subscript"/>
        <sz val="10"/>
        <rFont val="Arial"/>
        <family val="2"/>
      </rPr>
      <t>xz</t>
    </r>
    <r>
      <rPr>
        <b/>
        <sz val="10"/>
        <rFont val="Arial"/>
        <family val="2"/>
      </rPr>
      <t>(x,y,z)</t>
    </r>
  </si>
  <si>
    <r>
      <t>τ</t>
    </r>
    <r>
      <rPr>
        <b/>
        <vertAlign val="subscript"/>
        <sz val="10"/>
        <rFont val="Arial"/>
        <family val="2"/>
      </rPr>
      <t>yz</t>
    </r>
    <r>
      <rPr>
        <b/>
        <sz val="10"/>
        <rFont val="Arial"/>
        <family val="2"/>
      </rPr>
      <t>(x,y,z)</t>
    </r>
  </si>
  <si>
    <r>
      <t>τ</t>
    </r>
    <r>
      <rPr>
        <b/>
        <vertAlign val="subscript"/>
        <sz val="10"/>
        <rFont val="Arial"/>
        <family val="2"/>
      </rPr>
      <t>xyq</t>
    </r>
    <r>
      <rPr>
        <b/>
        <sz val="10"/>
        <rFont val="Arial"/>
        <family val="2"/>
      </rPr>
      <t>(x,y,z)</t>
    </r>
  </si>
  <si>
    <r>
      <t>τ</t>
    </r>
    <r>
      <rPr>
        <b/>
        <vertAlign val="subscript"/>
        <sz val="10"/>
        <rFont val="Arial"/>
        <family val="2"/>
      </rPr>
      <t>xyP</t>
    </r>
    <r>
      <rPr>
        <b/>
        <sz val="10"/>
        <rFont val="Arial"/>
        <family val="2"/>
      </rPr>
      <t>(x,y,z)</t>
    </r>
  </si>
  <si>
    <r>
      <t>τ</t>
    </r>
    <r>
      <rPr>
        <b/>
        <vertAlign val="subscript"/>
        <sz val="10"/>
        <rFont val="Arial"/>
        <family val="2"/>
      </rPr>
      <t>xyP1</t>
    </r>
    <r>
      <rPr>
        <b/>
        <sz val="10"/>
        <rFont val="Arial"/>
        <family val="2"/>
      </rPr>
      <t>(x,y,z)</t>
    </r>
  </si>
  <si>
    <r>
      <t>τ</t>
    </r>
    <r>
      <rPr>
        <b/>
        <vertAlign val="subscript"/>
        <sz val="10"/>
        <rFont val="Arial"/>
        <family val="2"/>
      </rPr>
      <t>xy1</t>
    </r>
    <r>
      <rPr>
        <b/>
        <sz val="10"/>
        <rFont val="Arial"/>
        <family val="2"/>
      </rPr>
      <t>(x,y,z)</t>
    </r>
  </si>
  <si>
    <r>
      <t>τ</t>
    </r>
    <r>
      <rPr>
        <b/>
        <vertAlign val="subscript"/>
        <sz val="10"/>
        <rFont val="Arial"/>
        <family val="2"/>
      </rPr>
      <t>xy2</t>
    </r>
    <r>
      <rPr>
        <b/>
        <sz val="10"/>
        <rFont val="Arial"/>
        <family val="2"/>
      </rPr>
      <t>(x,y,z)</t>
    </r>
  </si>
  <si>
    <r>
      <t>τ</t>
    </r>
    <r>
      <rPr>
        <b/>
        <vertAlign val="subscript"/>
        <sz val="10"/>
        <rFont val="Arial"/>
        <family val="2"/>
      </rPr>
      <t>xy3</t>
    </r>
    <r>
      <rPr>
        <b/>
        <sz val="10"/>
        <rFont val="Arial"/>
        <family val="2"/>
      </rPr>
      <t>(x,y,z)</t>
    </r>
  </si>
  <si>
    <r>
      <t>τ</t>
    </r>
    <r>
      <rPr>
        <b/>
        <vertAlign val="subscript"/>
        <sz val="10"/>
        <rFont val="Arial"/>
        <family val="2"/>
      </rPr>
      <t>xy4</t>
    </r>
    <r>
      <rPr>
        <b/>
        <sz val="10"/>
        <rFont val="Arial"/>
        <family val="2"/>
      </rPr>
      <t>(x,y,z)</t>
    </r>
  </si>
  <si>
    <r>
      <t>τ</t>
    </r>
    <r>
      <rPr>
        <b/>
        <vertAlign val="subscript"/>
        <sz val="10"/>
        <rFont val="Arial"/>
        <family val="2"/>
      </rPr>
      <t>xy5</t>
    </r>
    <r>
      <rPr>
        <b/>
        <sz val="10"/>
        <rFont val="Arial"/>
        <family val="2"/>
      </rPr>
      <t>(x,y,z)</t>
    </r>
  </si>
  <si>
    <r>
      <t>τ</t>
    </r>
    <r>
      <rPr>
        <b/>
        <vertAlign val="subscript"/>
        <sz val="10"/>
        <rFont val="Arial"/>
        <family val="2"/>
      </rPr>
      <t>xy6</t>
    </r>
    <r>
      <rPr>
        <b/>
        <sz val="10"/>
        <rFont val="Arial"/>
        <family val="2"/>
      </rPr>
      <t>(x,y,z)</t>
    </r>
  </si>
  <si>
    <r>
      <t>τ</t>
    </r>
    <r>
      <rPr>
        <b/>
        <vertAlign val="subscript"/>
        <sz val="10"/>
        <rFont val="Arial"/>
        <family val="2"/>
      </rPr>
      <t>xz1</t>
    </r>
    <r>
      <rPr>
        <b/>
        <sz val="10"/>
        <rFont val="Arial"/>
        <family val="2"/>
      </rPr>
      <t>(x,y,z)</t>
    </r>
  </si>
  <si>
    <r>
      <t>τ</t>
    </r>
    <r>
      <rPr>
        <b/>
        <vertAlign val="subscript"/>
        <sz val="10"/>
        <rFont val="Arial"/>
        <family val="2"/>
      </rPr>
      <t>xz3</t>
    </r>
    <r>
      <rPr>
        <b/>
        <sz val="10"/>
        <rFont val="Arial"/>
        <family val="2"/>
      </rPr>
      <t>(x,y,z)</t>
    </r>
  </si>
  <si>
    <r>
      <t>τ</t>
    </r>
    <r>
      <rPr>
        <b/>
        <vertAlign val="subscript"/>
        <sz val="10"/>
        <rFont val="Arial"/>
        <family val="2"/>
      </rPr>
      <t>xz4</t>
    </r>
    <r>
      <rPr>
        <b/>
        <sz val="10"/>
        <rFont val="Arial"/>
        <family val="2"/>
      </rPr>
      <t>(x,y,z)</t>
    </r>
  </si>
  <si>
    <r>
      <t>τ</t>
    </r>
    <r>
      <rPr>
        <b/>
        <vertAlign val="subscript"/>
        <sz val="10"/>
        <rFont val="Arial"/>
        <family val="2"/>
      </rPr>
      <t>yz1</t>
    </r>
    <r>
      <rPr>
        <b/>
        <sz val="10"/>
        <rFont val="Arial"/>
        <family val="2"/>
      </rPr>
      <t>(x,y,z)</t>
    </r>
  </si>
  <si>
    <r>
      <t>τ</t>
    </r>
    <r>
      <rPr>
        <b/>
        <vertAlign val="subscript"/>
        <sz val="10"/>
        <rFont val="Arial"/>
        <family val="2"/>
      </rPr>
      <t>yz3</t>
    </r>
    <r>
      <rPr>
        <b/>
        <sz val="10"/>
        <rFont val="Arial"/>
        <family val="2"/>
      </rPr>
      <t>(x,y,z)</t>
    </r>
  </si>
  <si>
    <r>
      <t>τ</t>
    </r>
    <r>
      <rPr>
        <b/>
        <vertAlign val="subscript"/>
        <sz val="10"/>
        <rFont val="Arial"/>
        <family val="2"/>
      </rPr>
      <t>yz4</t>
    </r>
    <r>
      <rPr>
        <b/>
        <sz val="10"/>
        <rFont val="Arial"/>
        <family val="2"/>
      </rPr>
      <t>(x,y,z)</t>
    </r>
  </si>
  <si>
    <r>
      <t>τ</t>
    </r>
    <r>
      <rPr>
        <vertAlign val="subscript"/>
        <sz val="10"/>
        <rFont val="Arial"/>
        <family val="2"/>
      </rPr>
      <t>xy1</t>
    </r>
    <r>
      <rPr>
        <sz val="10"/>
        <rFont val="Arial"/>
        <family val="2"/>
      </rPr>
      <t>(u,v,z) =</t>
    </r>
  </si>
  <si>
    <r>
      <t>τ</t>
    </r>
    <r>
      <rPr>
        <vertAlign val="subscript"/>
        <sz val="10"/>
        <rFont val="Arial"/>
        <family val="2"/>
      </rPr>
      <t>xz1</t>
    </r>
    <r>
      <rPr>
        <sz val="10"/>
        <rFont val="Arial"/>
        <family val="2"/>
      </rPr>
      <t>(u,v,z) =</t>
    </r>
  </si>
  <si>
    <r>
      <t>τ</t>
    </r>
    <r>
      <rPr>
        <vertAlign val="subscript"/>
        <sz val="10"/>
        <rFont val="Arial"/>
        <family val="2"/>
      </rPr>
      <t>yz1</t>
    </r>
    <r>
      <rPr>
        <sz val="10"/>
        <rFont val="Arial"/>
        <family val="2"/>
      </rPr>
      <t>(u,v,z) =</t>
    </r>
  </si>
  <si>
    <r>
      <t>τ</t>
    </r>
    <r>
      <rPr>
        <vertAlign val="subscript"/>
        <sz val="10"/>
        <rFont val="Arial"/>
        <family val="2"/>
      </rPr>
      <t>xy2</t>
    </r>
    <r>
      <rPr>
        <sz val="10"/>
        <rFont val="Arial"/>
        <family val="2"/>
      </rPr>
      <t>(u,v,z) =</t>
    </r>
  </si>
  <si>
    <r>
      <t>τ</t>
    </r>
    <r>
      <rPr>
        <vertAlign val="subscript"/>
        <sz val="10"/>
        <rFont val="Arial"/>
        <family val="2"/>
      </rPr>
      <t>xy3</t>
    </r>
    <r>
      <rPr>
        <sz val="10"/>
        <rFont val="Arial"/>
        <family val="2"/>
      </rPr>
      <t>(u,v,z) =</t>
    </r>
  </si>
  <si>
    <r>
      <t>τ</t>
    </r>
    <r>
      <rPr>
        <vertAlign val="subscript"/>
        <sz val="10"/>
        <rFont val="Arial"/>
        <family val="2"/>
      </rPr>
      <t>xz3</t>
    </r>
    <r>
      <rPr>
        <sz val="10"/>
        <rFont val="Arial"/>
        <family val="2"/>
      </rPr>
      <t>(u,v,z) =</t>
    </r>
  </si>
  <si>
    <r>
      <t>τ</t>
    </r>
    <r>
      <rPr>
        <vertAlign val="subscript"/>
        <sz val="10"/>
        <rFont val="Arial"/>
        <family val="2"/>
      </rPr>
      <t>yz3</t>
    </r>
    <r>
      <rPr>
        <sz val="10"/>
        <rFont val="Arial"/>
        <family val="2"/>
      </rPr>
      <t>(u,v,z) =</t>
    </r>
  </si>
  <si>
    <r>
      <t>τ</t>
    </r>
    <r>
      <rPr>
        <vertAlign val="subscript"/>
        <sz val="10"/>
        <rFont val="Arial"/>
        <family val="2"/>
      </rPr>
      <t>xy4</t>
    </r>
    <r>
      <rPr>
        <sz val="10"/>
        <rFont val="Arial"/>
        <family val="2"/>
      </rPr>
      <t>(u,v,z) =</t>
    </r>
  </si>
  <si>
    <r>
      <t>τ</t>
    </r>
    <r>
      <rPr>
        <vertAlign val="subscript"/>
        <sz val="10"/>
        <rFont val="Arial"/>
        <family val="2"/>
      </rPr>
      <t>xz4</t>
    </r>
    <r>
      <rPr>
        <sz val="10"/>
        <rFont val="Arial"/>
        <family val="2"/>
      </rPr>
      <t>(u,v,z) =</t>
    </r>
  </si>
  <si>
    <r>
      <t>τ</t>
    </r>
    <r>
      <rPr>
        <vertAlign val="subscript"/>
        <sz val="10"/>
        <rFont val="Arial"/>
        <family val="2"/>
      </rPr>
      <t>yz4</t>
    </r>
    <r>
      <rPr>
        <sz val="10"/>
        <rFont val="Arial"/>
        <family val="2"/>
      </rPr>
      <t>(u,v,z) =</t>
    </r>
  </si>
  <si>
    <r>
      <t>τ</t>
    </r>
    <r>
      <rPr>
        <vertAlign val="subscript"/>
        <sz val="10"/>
        <rFont val="Arial"/>
        <family val="2"/>
      </rPr>
      <t>xy5</t>
    </r>
    <r>
      <rPr>
        <sz val="10"/>
        <rFont val="Arial"/>
        <family val="2"/>
      </rPr>
      <t>(u,v,z) =</t>
    </r>
  </si>
  <si>
    <r>
      <t>τ</t>
    </r>
    <r>
      <rPr>
        <vertAlign val="subscript"/>
        <sz val="10"/>
        <rFont val="Arial"/>
        <family val="2"/>
      </rPr>
      <t>xy6</t>
    </r>
    <r>
      <rPr>
        <sz val="10"/>
        <rFont val="Arial"/>
        <family val="2"/>
      </rPr>
      <t>(u,v,z) =</t>
    </r>
  </si>
  <si>
    <r>
      <t xml:space="preserve">               Footing  for the Plane Equation z = q + p</t>
    </r>
    <r>
      <rPr>
        <b/>
        <vertAlign val="subscript"/>
        <sz val="14"/>
        <color indexed="16"/>
        <rFont val="Arial"/>
        <family val="2"/>
      </rPr>
      <t xml:space="preserve">1 </t>
    </r>
    <r>
      <rPr>
        <b/>
        <sz val="14"/>
        <color indexed="16"/>
        <rFont val="Arial"/>
        <family val="2"/>
      </rPr>
      <t>x + p</t>
    </r>
    <r>
      <rPr>
        <b/>
        <vertAlign val="subscript"/>
        <sz val="14"/>
        <color indexed="16"/>
        <rFont val="Arial"/>
        <family val="2"/>
      </rPr>
      <t>2</t>
    </r>
    <r>
      <rPr>
        <b/>
        <sz val="14"/>
        <color indexed="16"/>
        <rFont val="Arial"/>
        <family val="2"/>
      </rPr>
      <t xml:space="preserve"> y - By Farid A. Chouery, P.E. © 2006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</si>
</sst>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"/>
    <numFmt numFmtId="167" formatCode="0.0000"/>
    <numFmt numFmtId="168" formatCode="0.00000"/>
    <numFmt numFmtId="169" formatCode="0.0000000000"/>
    <numFmt numFmtId="170" formatCode="0.00000000000"/>
    <numFmt numFmtId="171" formatCode="0.000000000"/>
    <numFmt numFmtId="172" formatCode="0.00000000"/>
    <numFmt numFmtId="173" formatCode="0.0"/>
  </numFmts>
  <fonts count="22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  <font>
      <b/>
      <sz val="14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10"/>
      <name val="Arial"/>
      <family val="2"/>
    </font>
    <font>
      <b/>
      <vertAlign val="subscript"/>
      <sz val="14"/>
      <color indexed="16"/>
      <name val="Arial"/>
      <family val="2"/>
    </font>
    <font>
      <b/>
      <sz val="12"/>
      <name val="Arial"/>
      <family val="2"/>
    </font>
    <font>
      <b/>
      <sz val="20.25"/>
      <name val="Arial"/>
      <family val="0"/>
    </font>
    <font>
      <b/>
      <sz val="16.75"/>
      <name val="Arial"/>
      <family val="0"/>
    </font>
    <font>
      <sz val="16.75"/>
      <name val="Arial"/>
      <family val="0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12"/>
      <color indexed="12"/>
      <name val="Arial"/>
      <family val="2"/>
    </font>
    <font>
      <b/>
      <sz val="10"/>
      <color indexed="53"/>
      <name val="Arial"/>
      <family val="2"/>
    </font>
    <font>
      <b/>
      <i/>
      <sz val="12"/>
      <color indexed="10"/>
      <name val="Arial"/>
      <family val="2"/>
    </font>
    <font>
      <sz val="12"/>
      <name val="Arial"/>
      <family val="2"/>
    </font>
    <font>
      <b/>
      <i/>
      <sz val="12"/>
      <color indexed="17"/>
      <name val="Arial"/>
      <family val="2"/>
    </font>
    <font>
      <sz val="1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n"/>
      <right>
        <color indexed="63"/>
      </right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65" fontId="0" fillId="0" borderId="0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Fill="1" applyBorder="1" applyAlignment="1" quotePrefix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3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/>
    </xf>
    <xf numFmtId="0" fontId="8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 applyAlignment="1" quotePrefix="1">
      <alignment horizontal="center"/>
    </xf>
    <xf numFmtId="16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68" fontId="0" fillId="5" borderId="1" xfId="0" applyNumberFormat="1" applyFill="1" applyBorder="1" applyAlignment="1">
      <alignment horizontal="center"/>
    </xf>
    <xf numFmtId="168" fontId="0" fillId="5" borderId="3" xfId="0" applyNumberForma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1" xfId="0" applyBorder="1" applyAlignment="1" quotePrefix="1">
      <alignment/>
    </xf>
    <xf numFmtId="0" fontId="1" fillId="6" borderId="6" xfId="0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2" fontId="1" fillId="4" borderId="8" xfId="0" applyNumberFormat="1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/>
    </xf>
    <xf numFmtId="168" fontId="0" fillId="5" borderId="0" xfId="0" applyNumberFormat="1" applyFill="1" applyBorder="1" applyAlignment="1">
      <alignment horizontal="center"/>
    </xf>
    <xf numFmtId="168" fontId="0" fillId="5" borderId="10" xfId="0" applyNumberFormat="1" applyFill="1" applyBorder="1" applyAlignment="1">
      <alignment horizontal="center"/>
    </xf>
    <xf numFmtId="0" fontId="1" fillId="5" borderId="1" xfId="0" applyFont="1" applyFill="1" applyBorder="1" applyAlignment="1">
      <alignment/>
    </xf>
    <xf numFmtId="0" fontId="1" fillId="5" borderId="11" xfId="0" applyFont="1" applyFill="1" applyBorder="1" applyAlignment="1">
      <alignment/>
    </xf>
    <xf numFmtId="0" fontId="1" fillId="5" borderId="12" xfId="0" applyFont="1" applyFill="1" applyBorder="1" applyAlignment="1">
      <alignment/>
    </xf>
    <xf numFmtId="0" fontId="1" fillId="5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Alignment="1">
      <alignment horizontal="right"/>
    </xf>
    <xf numFmtId="0" fontId="1" fillId="7" borderId="13" xfId="0" applyFont="1" applyFill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68" fontId="0" fillId="0" borderId="17" xfId="0" applyNumberFormat="1" applyBorder="1" applyAlignment="1" quotePrefix="1">
      <alignment horizontal="center"/>
    </xf>
    <xf numFmtId="168" fontId="0" fillId="0" borderId="18" xfId="0" applyNumberFormat="1" applyBorder="1" applyAlignment="1" quotePrefix="1">
      <alignment horizontal="center"/>
    </xf>
    <xf numFmtId="0" fontId="1" fillId="7" borderId="19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168" fontId="1" fillId="6" borderId="1" xfId="0" applyNumberFormat="1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  <xf numFmtId="0" fontId="6" fillId="2" borderId="21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6" fillId="2" borderId="24" xfId="0" applyFont="1" applyFill="1" applyBorder="1" applyAlignment="1">
      <alignment/>
    </xf>
    <xf numFmtId="0" fontId="7" fillId="2" borderId="25" xfId="0" applyFont="1" applyFill="1" applyBorder="1" applyAlignment="1">
      <alignment/>
    </xf>
    <xf numFmtId="0" fontId="7" fillId="2" borderId="26" xfId="0" applyFont="1" applyFill="1" applyBorder="1" applyAlignment="1">
      <alignment/>
    </xf>
    <xf numFmtId="168" fontId="0" fillId="5" borderId="3" xfId="0" applyNumberFormat="1" applyFill="1" applyBorder="1" applyAlignment="1" quotePrefix="1">
      <alignment horizontal="center"/>
    </xf>
    <xf numFmtId="168" fontId="0" fillId="8" borderId="3" xfId="0" applyNumberFormat="1" applyFill="1" applyBorder="1" applyAlignment="1" quotePrefix="1">
      <alignment horizontal="center"/>
    </xf>
    <xf numFmtId="168" fontId="0" fillId="8" borderId="27" xfId="0" applyNumberFormat="1" applyFill="1" applyBorder="1" applyAlignment="1">
      <alignment/>
    </xf>
    <xf numFmtId="168" fontId="0" fillId="8" borderId="28" xfId="0" applyNumberFormat="1" applyFill="1" applyBorder="1" applyAlignment="1">
      <alignment/>
    </xf>
    <xf numFmtId="168" fontId="0" fillId="8" borderId="29" xfId="0" applyNumberFormat="1" applyFill="1" applyBorder="1" applyAlignment="1">
      <alignment/>
    </xf>
    <xf numFmtId="168" fontId="0" fillId="8" borderId="17" xfId="0" applyNumberFormat="1" applyFill="1" applyBorder="1" applyAlignment="1">
      <alignment/>
    </xf>
    <xf numFmtId="168" fontId="0" fillId="8" borderId="0" xfId="0" applyNumberFormat="1" applyFill="1" applyBorder="1" applyAlignment="1">
      <alignment/>
    </xf>
    <xf numFmtId="168" fontId="0" fillId="8" borderId="18" xfId="0" applyNumberFormat="1" applyFill="1" applyBorder="1" applyAlignment="1">
      <alignment/>
    </xf>
    <xf numFmtId="168" fontId="0" fillId="8" borderId="30" xfId="0" applyNumberFormat="1" applyFill="1" applyBorder="1" applyAlignment="1">
      <alignment/>
    </xf>
    <xf numFmtId="168" fontId="0" fillId="8" borderId="31" xfId="0" applyNumberFormat="1" applyFill="1" applyBorder="1" applyAlignment="1">
      <alignment/>
    </xf>
    <xf numFmtId="168" fontId="0" fillId="8" borderId="32" xfId="0" applyNumberFormat="1" applyFill="1" applyBorder="1" applyAlignment="1">
      <alignment/>
    </xf>
    <xf numFmtId="0" fontId="1" fillId="7" borderId="3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6" fillId="0" borderId="0" xfId="0" applyFont="1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Alignment="1">
      <alignment/>
    </xf>
    <xf numFmtId="0" fontId="1" fillId="0" borderId="25" xfId="0" applyFont="1" applyBorder="1" applyAlignment="1">
      <alignment/>
    </xf>
    <xf numFmtId="0" fontId="0" fillId="0" borderId="33" xfId="0" applyBorder="1" applyAlignment="1">
      <alignment/>
    </xf>
    <xf numFmtId="0" fontId="8" fillId="0" borderId="34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8" fillId="0" borderId="36" xfId="0" applyFont="1" applyBorder="1" applyAlignment="1">
      <alignment horizontal="right"/>
    </xf>
    <xf numFmtId="0" fontId="1" fillId="0" borderId="37" xfId="0" applyFont="1" applyBorder="1" applyAlignment="1">
      <alignment/>
    </xf>
    <xf numFmtId="0" fontId="0" fillId="0" borderId="0" xfId="0" applyAlignment="1" quotePrefix="1">
      <alignment horizontal="center"/>
    </xf>
    <xf numFmtId="168" fontId="0" fillId="0" borderId="0" xfId="0" applyNumberFormat="1" applyBorder="1" applyAlignment="1" quotePrefix="1">
      <alignment horizontal="center"/>
    </xf>
    <xf numFmtId="168" fontId="0" fillId="9" borderId="0" xfId="0" applyNumberFormat="1" applyFont="1" applyFill="1" applyBorder="1" applyAlignment="1" quotePrefix="1">
      <alignment horizontal="center"/>
    </xf>
    <xf numFmtId="168" fontId="0" fillId="9" borderId="0" xfId="0" applyNumberFormat="1" applyFont="1" applyFill="1" applyBorder="1" applyAlignment="1">
      <alignment horizontal="center"/>
    </xf>
    <xf numFmtId="168" fontId="0" fillId="9" borderId="27" xfId="0" applyNumberFormat="1" applyFont="1" applyFill="1" applyBorder="1" applyAlignment="1" quotePrefix="1">
      <alignment horizontal="center"/>
    </xf>
    <xf numFmtId="168" fontId="0" fillId="9" borderId="28" xfId="0" applyNumberFormat="1" applyFont="1" applyFill="1" applyBorder="1" applyAlignment="1" quotePrefix="1">
      <alignment horizontal="center"/>
    </xf>
    <xf numFmtId="168" fontId="0" fillId="9" borderId="28" xfId="0" applyNumberFormat="1" applyFont="1" applyFill="1" applyBorder="1" applyAlignment="1">
      <alignment horizontal="center"/>
    </xf>
    <xf numFmtId="168" fontId="0" fillId="9" borderId="29" xfId="0" applyNumberFormat="1" applyFont="1" applyFill="1" applyBorder="1" applyAlignment="1">
      <alignment horizontal="center"/>
    </xf>
    <xf numFmtId="168" fontId="0" fillId="9" borderId="17" xfId="0" applyNumberFormat="1" applyFont="1" applyFill="1" applyBorder="1" applyAlignment="1" quotePrefix="1">
      <alignment horizontal="center"/>
    </xf>
    <xf numFmtId="168" fontId="0" fillId="9" borderId="18" xfId="0" applyNumberFormat="1" applyFont="1" applyFill="1" applyBorder="1" applyAlignment="1">
      <alignment horizontal="center"/>
    </xf>
    <xf numFmtId="168" fontId="0" fillId="9" borderId="30" xfId="0" applyNumberFormat="1" applyFont="1" applyFill="1" applyBorder="1" applyAlignment="1" quotePrefix="1">
      <alignment horizontal="center"/>
    </xf>
    <xf numFmtId="168" fontId="0" fillId="9" borderId="31" xfId="0" applyNumberFormat="1" applyFont="1" applyFill="1" applyBorder="1" applyAlignment="1" quotePrefix="1">
      <alignment horizontal="center"/>
    </xf>
    <xf numFmtId="168" fontId="0" fillId="9" borderId="31" xfId="0" applyNumberFormat="1" applyFont="1" applyFill="1" applyBorder="1" applyAlignment="1">
      <alignment horizontal="center"/>
    </xf>
    <xf numFmtId="168" fontId="0" fillId="9" borderId="32" xfId="0" applyNumberFormat="1" applyFont="1" applyFill="1" applyBorder="1" applyAlignment="1">
      <alignment horizontal="center"/>
    </xf>
    <xf numFmtId="168" fontId="1" fillId="9" borderId="1" xfId="0" applyNumberFormat="1" applyFont="1" applyFill="1" applyBorder="1" applyAlignment="1">
      <alignment horizontal="center"/>
    </xf>
    <xf numFmtId="168" fontId="0" fillId="8" borderId="1" xfId="0" applyNumberFormat="1" applyFill="1" applyBorder="1" applyAlignment="1">
      <alignment horizontal="center"/>
    </xf>
    <xf numFmtId="2" fontId="1" fillId="2" borderId="1" xfId="0" applyNumberFormat="1" applyFont="1" applyFill="1" applyBorder="1" applyAlignment="1">
      <alignment/>
    </xf>
    <xf numFmtId="0" fontId="15" fillId="6" borderId="6" xfId="0" applyFont="1" applyFill="1" applyBorder="1" applyAlignment="1">
      <alignment horizontal="center"/>
    </xf>
    <xf numFmtId="0" fontId="15" fillId="6" borderId="38" xfId="0" applyFont="1" applyFill="1" applyBorder="1" applyAlignment="1">
      <alignment horizontal="center"/>
    </xf>
    <xf numFmtId="0" fontId="15" fillId="6" borderId="12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21" fillId="0" borderId="0" xfId="0" applyFont="1" applyAlignment="1">
      <alignment horizontal="right"/>
    </xf>
    <xf numFmtId="2" fontId="1" fillId="2" borderId="1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Surcharge Load Due to Angled FTG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σ (actual w/ q, p1, p2)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Sheet1!$A$10:$A$30</c:f>
              <c:numCache/>
            </c:numRef>
          </c:xVal>
          <c:yVal>
            <c:numRef>
              <c:f>Sheet1!$B$10:$B$30</c:f>
              <c:numCache/>
            </c:numRef>
          </c:yVal>
          <c:smooth val="1"/>
        </c:ser>
        <c:ser>
          <c:idx val="1"/>
          <c:order val="1"/>
          <c:tx>
            <c:v>σ (average w/ q only)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Sheet1!$A$10:$A$30</c:f>
              <c:numCache/>
            </c:numRef>
          </c:xVal>
          <c:yVal>
            <c:numRef>
              <c:f>Sheet1!$C$10:$C$30</c:f>
              <c:numCache/>
            </c:numRef>
          </c:yVal>
          <c:smooth val="1"/>
        </c:ser>
        <c:ser>
          <c:idx val="2"/>
          <c:order val="2"/>
          <c:tx>
            <c:v>σ x (point load at origin)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Sheet1!$A$10:$A$30</c:f>
              <c:numCache/>
            </c:numRef>
          </c:xVal>
          <c:yVal>
            <c:numRef>
              <c:f>Sheet1!$D$10:$D$30</c:f>
              <c:numCache/>
            </c:numRef>
          </c:yVal>
          <c:smooth val="1"/>
        </c:ser>
        <c:axId val="9565934"/>
        <c:axId val="18984543"/>
      </c:scatterChart>
      <c:valAx>
        <c:axId val="9565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z - 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984543"/>
        <c:crosses val="autoZero"/>
        <c:crossBetween val="midCat"/>
        <c:dispUnits/>
      </c:valAx>
      <c:valAx>
        <c:axId val="18984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Stess in ksf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9565934"/>
        <c:crosses val="autoZero"/>
        <c:crossBetween val="midCat"/>
        <c:dispUnits/>
      </c:valAx>
      <c:spPr>
        <a:solidFill>
          <a:srgbClr val="CCFFFF"/>
        </a:solidFill>
        <a:ln w="254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7</xdr:row>
      <xdr:rowOff>161925</xdr:rowOff>
    </xdr:from>
    <xdr:to>
      <xdr:col>15</xdr:col>
      <xdr:colOff>600075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3171825" y="1638300"/>
        <a:ext cx="80867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168"/>
  <sheetViews>
    <sheetView tabSelected="1" workbookViewId="0" topLeftCell="A1">
      <selection activeCell="L7" sqref="L7"/>
    </sheetView>
  </sheetViews>
  <sheetFormatPr defaultColWidth="9.140625" defaultRowHeight="12.75"/>
  <cols>
    <col min="1" max="1" width="11.28125" style="0" customWidth="1"/>
    <col min="2" max="2" width="10.8515625" style="0" customWidth="1"/>
    <col min="3" max="3" width="12.421875" style="0" bestFit="1" customWidth="1"/>
    <col min="4" max="4" width="12.57421875" style="0" customWidth="1"/>
    <col min="5" max="5" width="10.421875" style="0" customWidth="1"/>
    <col min="6" max="6" width="12.00390625" style="0" customWidth="1"/>
    <col min="7" max="7" width="11.28125" style="0" customWidth="1"/>
    <col min="8" max="8" width="12.00390625" style="0" customWidth="1"/>
    <col min="9" max="9" width="10.7109375" style="0" customWidth="1"/>
    <col min="10" max="10" width="10.421875" style="0" customWidth="1"/>
    <col min="15" max="17" width="9.28125" style="0" bestFit="1" customWidth="1"/>
    <col min="18" max="19" width="12.140625" style="0" bestFit="1" customWidth="1"/>
    <col min="20" max="20" width="10.140625" style="0" customWidth="1"/>
    <col min="23" max="23" width="12.00390625" style="0" bestFit="1" customWidth="1"/>
    <col min="25" max="25" width="12.7109375" style="0" customWidth="1"/>
    <col min="27" max="27" width="13.140625" style="0" bestFit="1" customWidth="1"/>
    <col min="29" max="29" width="12.421875" style="0" bestFit="1" customWidth="1"/>
    <col min="31" max="31" width="12.421875" style="0" bestFit="1" customWidth="1"/>
  </cols>
  <sheetData>
    <row r="1" spans="1:13" ht="18">
      <c r="A1" s="57" t="s">
        <v>87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ht="21.75" thickBot="1">
      <c r="A2" s="60" t="s">
        <v>125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1" ht="16.5" thickBot="1">
      <c r="A3" s="76" t="s">
        <v>84</v>
      </c>
      <c r="B3" s="19"/>
      <c r="C3" s="19"/>
      <c r="E3" s="77" t="s">
        <v>88</v>
      </c>
      <c r="H3" s="78"/>
      <c r="I3" s="78"/>
      <c r="J3" s="78"/>
      <c r="K3" s="78"/>
    </row>
    <row r="4" spans="1:25" ht="15.75" thickBot="1" thickTop="1">
      <c r="A4" s="16" t="s">
        <v>28</v>
      </c>
      <c r="B4" s="11">
        <v>0.28</v>
      </c>
      <c r="D4" s="1" t="s">
        <v>29</v>
      </c>
      <c r="E4" s="101">
        <f>127.72/2</f>
        <v>63.86</v>
      </c>
      <c r="F4" s="9" t="s">
        <v>85</v>
      </c>
      <c r="G4" s="1" t="s">
        <v>17</v>
      </c>
      <c r="H4" s="101">
        <f>-E4-7</f>
        <v>-70.86</v>
      </c>
      <c r="I4" s="9" t="s">
        <v>15</v>
      </c>
      <c r="J4" s="81" t="s">
        <v>66</v>
      </c>
      <c r="K4" s="82" t="s">
        <v>67</v>
      </c>
      <c r="L4" s="79"/>
      <c r="M4" s="9" t="s">
        <v>69</v>
      </c>
      <c r="O4" s="9"/>
      <c r="P4" s="9"/>
      <c r="Q4" s="9"/>
      <c r="R4" s="9"/>
      <c r="S4" s="9"/>
      <c r="T4" s="9"/>
      <c r="U4" s="9"/>
      <c r="V4" s="9"/>
      <c r="X4" s="1" t="s">
        <v>63</v>
      </c>
      <c r="Y4">
        <f>+Y14</f>
        <v>0.15915494309189535</v>
      </c>
    </row>
    <row r="5" spans="1:22" ht="13.5" thickBot="1">
      <c r="A5" s="17" t="s">
        <v>31</v>
      </c>
      <c r="B5" s="18">
        <f>(10.2+0.7)/2</f>
        <v>5.449999999999999</v>
      </c>
      <c r="C5" s="41" t="s">
        <v>35</v>
      </c>
      <c r="D5" s="1" t="s">
        <v>30</v>
      </c>
      <c r="E5" s="11">
        <f>4.75*2</f>
        <v>9.5</v>
      </c>
      <c r="F5" s="9" t="s">
        <v>86</v>
      </c>
      <c r="G5" s="7" t="s">
        <v>16</v>
      </c>
      <c r="H5" s="107">
        <v>3</v>
      </c>
      <c r="I5" s="9" t="s">
        <v>15</v>
      </c>
      <c r="J5" s="83" t="s">
        <v>83</v>
      </c>
      <c r="K5" s="84" t="s">
        <v>70</v>
      </c>
      <c r="L5" s="43"/>
      <c r="M5" s="9"/>
      <c r="O5" s="9"/>
      <c r="P5" s="9"/>
      <c r="Q5" s="9"/>
      <c r="R5" s="9"/>
      <c r="S5" s="9"/>
      <c r="T5" s="9"/>
      <c r="U5" s="9"/>
      <c r="V5" s="9"/>
    </row>
    <row r="6" spans="1:231" ht="15" thickTop="1">
      <c r="A6" s="17" t="s">
        <v>37</v>
      </c>
      <c r="B6" s="18">
        <v>0</v>
      </c>
      <c r="C6" s="41" t="s">
        <v>36</v>
      </c>
      <c r="D6" s="39" t="s">
        <v>64</v>
      </c>
      <c r="E6" s="38">
        <f>+E4*2</f>
        <v>127.72</v>
      </c>
      <c r="F6" s="9" t="s">
        <v>15</v>
      </c>
      <c r="G6" s="44" t="s">
        <v>71</v>
      </c>
      <c r="H6" s="11">
        <v>51.5</v>
      </c>
      <c r="I6" s="9" t="s">
        <v>72</v>
      </c>
      <c r="J6" s="75"/>
      <c r="K6" s="80"/>
      <c r="X6" s="1" t="s">
        <v>0</v>
      </c>
      <c r="Y6" s="4">
        <f>A10</f>
        <v>0</v>
      </c>
      <c r="Z6" s="1" t="s">
        <v>0</v>
      </c>
      <c r="AA6" s="4">
        <f>A10</f>
        <v>0</v>
      </c>
      <c r="AB6" s="1" t="s">
        <v>0</v>
      </c>
      <c r="AC6" s="4">
        <f>A10</f>
        <v>0</v>
      </c>
      <c r="AD6" s="1" t="s">
        <v>0</v>
      </c>
      <c r="AE6" s="4">
        <f>A10</f>
        <v>0</v>
      </c>
      <c r="AH6" s="1" t="s">
        <v>0</v>
      </c>
      <c r="AI6" s="4">
        <f>A11</f>
        <v>1</v>
      </c>
      <c r="AJ6" s="1" t="s">
        <v>0</v>
      </c>
      <c r="AK6" s="4">
        <f>A11</f>
        <v>1</v>
      </c>
      <c r="AL6" s="1" t="s">
        <v>0</v>
      </c>
      <c r="AM6" s="4">
        <f>A11</f>
        <v>1</v>
      </c>
      <c r="AN6" s="1" t="s">
        <v>0</v>
      </c>
      <c r="AO6" s="4">
        <f>A11</f>
        <v>1</v>
      </c>
      <c r="AR6" s="1" t="s">
        <v>0</v>
      </c>
      <c r="AS6" s="4">
        <f>A12</f>
        <v>2</v>
      </c>
      <c r="AT6" s="1" t="s">
        <v>0</v>
      </c>
      <c r="AU6" s="4">
        <f>A12</f>
        <v>2</v>
      </c>
      <c r="AV6" s="1" t="s">
        <v>0</v>
      </c>
      <c r="AW6" s="4">
        <f>A12</f>
        <v>2</v>
      </c>
      <c r="AX6" s="1" t="s">
        <v>0</v>
      </c>
      <c r="AY6" s="4">
        <f>A12</f>
        <v>2</v>
      </c>
      <c r="BB6" s="1" t="s">
        <v>0</v>
      </c>
      <c r="BC6" s="4">
        <f>A13</f>
        <v>3</v>
      </c>
      <c r="BD6" s="1" t="s">
        <v>0</v>
      </c>
      <c r="BE6" s="4">
        <f>A13</f>
        <v>3</v>
      </c>
      <c r="BF6" s="1" t="s">
        <v>0</v>
      </c>
      <c r="BG6" s="4">
        <f>A13</f>
        <v>3</v>
      </c>
      <c r="BH6" s="1" t="s">
        <v>0</v>
      </c>
      <c r="BI6" s="4">
        <f>A13</f>
        <v>3</v>
      </c>
      <c r="BL6" s="1" t="s">
        <v>0</v>
      </c>
      <c r="BM6" s="23">
        <f>A14</f>
        <v>4</v>
      </c>
      <c r="BN6" s="1" t="s">
        <v>0</v>
      </c>
      <c r="BO6" s="23">
        <f>A14</f>
        <v>4</v>
      </c>
      <c r="BP6" s="1" t="s">
        <v>0</v>
      </c>
      <c r="BQ6" s="23">
        <f>A14</f>
        <v>4</v>
      </c>
      <c r="BR6" s="1" t="s">
        <v>0</v>
      </c>
      <c r="BS6" s="23">
        <f>A14</f>
        <v>4</v>
      </c>
      <c r="BV6" s="1" t="s">
        <v>0</v>
      </c>
      <c r="BW6" s="8">
        <f>A15</f>
        <v>5</v>
      </c>
      <c r="BX6" s="1" t="s">
        <v>0</v>
      </c>
      <c r="BY6" s="8">
        <f>A15</f>
        <v>5</v>
      </c>
      <c r="BZ6" s="1" t="s">
        <v>0</v>
      </c>
      <c r="CA6" s="8">
        <f>A15</f>
        <v>5</v>
      </c>
      <c r="CB6" s="1" t="s">
        <v>0</v>
      </c>
      <c r="CC6" s="8">
        <f>A15</f>
        <v>5</v>
      </c>
      <c r="CF6" s="1" t="s">
        <v>0</v>
      </c>
      <c r="CG6" s="24">
        <f>A16</f>
        <v>6</v>
      </c>
      <c r="CH6" s="1" t="s">
        <v>0</v>
      </c>
      <c r="CI6" s="24">
        <f>+CG6</f>
        <v>6</v>
      </c>
      <c r="CJ6" s="1" t="s">
        <v>0</v>
      </c>
      <c r="CK6" s="24">
        <f>+CG6</f>
        <v>6</v>
      </c>
      <c r="CL6" s="1" t="s">
        <v>0</v>
      </c>
      <c r="CM6" s="24">
        <f>+CG6</f>
        <v>6</v>
      </c>
      <c r="CP6" s="1" t="s">
        <v>0</v>
      </c>
      <c r="CQ6" s="24">
        <f>A17</f>
        <v>7</v>
      </c>
      <c r="CR6" s="1" t="s">
        <v>0</v>
      </c>
      <c r="CS6" s="24">
        <f>+CQ6</f>
        <v>7</v>
      </c>
      <c r="CT6" s="1" t="s">
        <v>0</v>
      </c>
      <c r="CU6" s="24">
        <f>+CQ6</f>
        <v>7</v>
      </c>
      <c r="CV6" s="1" t="s">
        <v>0</v>
      </c>
      <c r="CW6" s="24">
        <f>+CQ6</f>
        <v>7</v>
      </c>
      <c r="CZ6" s="1" t="s">
        <v>0</v>
      </c>
      <c r="DA6" s="24">
        <f>A18</f>
        <v>8</v>
      </c>
      <c r="DB6" s="1" t="s">
        <v>0</v>
      </c>
      <c r="DC6" s="24">
        <f>+DA6</f>
        <v>8</v>
      </c>
      <c r="DD6" s="1" t="s">
        <v>0</v>
      </c>
      <c r="DE6" s="24">
        <f>+DA6</f>
        <v>8</v>
      </c>
      <c r="DF6" s="1" t="s">
        <v>0</v>
      </c>
      <c r="DG6" s="24">
        <f>+DA6</f>
        <v>8</v>
      </c>
      <c r="DJ6" s="1" t="s">
        <v>0</v>
      </c>
      <c r="DK6" s="24">
        <f>A19</f>
        <v>9</v>
      </c>
      <c r="DL6" s="1" t="s">
        <v>0</v>
      </c>
      <c r="DM6" s="24">
        <f>+DK6</f>
        <v>9</v>
      </c>
      <c r="DN6" s="1" t="s">
        <v>0</v>
      </c>
      <c r="DO6" s="24">
        <f>+DK6</f>
        <v>9</v>
      </c>
      <c r="DP6" s="1" t="s">
        <v>0</v>
      </c>
      <c r="DQ6" s="24">
        <f>+DK6</f>
        <v>9</v>
      </c>
      <c r="DT6" s="1" t="s">
        <v>0</v>
      </c>
      <c r="DU6" s="24">
        <f>A20</f>
        <v>10</v>
      </c>
      <c r="DV6" s="1" t="s">
        <v>0</v>
      </c>
      <c r="DW6" s="24">
        <f>+DU6</f>
        <v>10</v>
      </c>
      <c r="DX6" s="1" t="s">
        <v>0</v>
      </c>
      <c r="DY6" s="24">
        <f>+DU6</f>
        <v>10</v>
      </c>
      <c r="DZ6" s="1" t="s">
        <v>0</v>
      </c>
      <c r="EA6" s="24">
        <f>+DU6</f>
        <v>10</v>
      </c>
      <c r="ED6" s="1" t="s">
        <v>0</v>
      </c>
      <c r="EE6" s="24">
        <f>A21</f>
        <v>11</v>
      </c>
      <c r="EF6" s="1" t="s">
        <v>0</v>
      </c>
      <c r="EG6" s="24">
        <f>+EE6</f>
        <v>11</v>
      </c>
      <c r="EH6" s="1" t="s">
        <v>0</v>
      </c>
      <c r="EI6" s="24">
        <f>+EE6</f>
        <v>11</v>
      </c>
      <c r="EJ6" s="1" t="s">
        <v>0</v>
      </c>
      <c r="EK6" s="24">
        <f>+EE6</f>
        <v>11</v>
      </c>
      <c r="EN6" s="1" t="s">
        <v>0</v>
      </c>
      <c r="EO6" s="24">
        <f>A22</f>
        <v>12</v>
      </c>
      <c r="EP6" s="1" t="s">
        <v>0</v>
      </c>
      <c r="EQ6" s="24">
        <f>+EO6</f>
        <v>12</v>
      </c>
      <c r="ER6" s="1" t="s">
        <v>0</v>
      </c>
      <c r="ES6" s="24">
        <f>+EO6</f>
        <v>12</v>
      </c>
      <c r="ET6" s="1" t="s">
        <v>0</v>
      </c>
      <c r="EU6" s="24">
        <f>+EO6</f>
        <v>12</v>
      </c>
      <c r="EX6" s="1" t="s">
        <v>0</v>
      </c>
      <c r="EY6" s="24">
        <f>A23</f>
        <v>13</v>
      </c>
      <c r="EZ6" s="1" t="s">
        <v>0</v>
      </c>
      <c r="FA6" s="24">
        <f>+EY6</f>
        <v>13</v>
      </c>
      <c r="FB6" s="1" t="s">
        <v>0</v>
      </c>
      <c r="FC6" s="24">
        <f>+EY6</f>
        <v>13</v>
      </c>
      <c r="FD6" s="1" t="s">
        <v>0</v>
      </c>
      <c r="FE6" s="24">
        <f>+EY6</f>
        <v>13</v>
      </c>
      <c r="FH6" s="1" t="s">
        <v>0</v>
      </c>
      <c r="FI6" s="24">
        <f>A24</f>
        <v>14</v>
      </c>
      <c r="FJ6" s="1" t="s">
        <v>0</v>
      </c>
      <c r="FK6" s="24">
        <f>+FI6</f>
        <v>14</v>
      </c>
      <c r="FL6" s="1" t="s">
        <v>0</v>
      </c>
      <c r="FM6" s="24">
        <f>+FI6</f>
        <v>14</v>
      </c>
      <c r="FN6" s="1" t="s">
        <v>0</v>
      </c>
      <c r="FO6" s="24">
        <f>+FI6</f>
        <v>14</v>
      </c>
      <c r="FR6" s="1" t="s">
        <v>0</v>
      </c>
      <c r="FS6" s="24">
        <f>A25</f>
        <v>15</v>
      </c>
      <c r="FT6" s="1" t="s">
        <v>0</v>
      </c>
      <c r="FU6" s="24">
        <f>+FS6</f>
        <v>15</v>
      </c>
      <c r="FV6" s="1" t="s">
        <v>0</v>
      </c>
      <c r="FW6" s="24">
        <f>+FS6</f>
        <v>15</v>
      </c>
      <c r="FX6" s="1" t="s">
        <v>0</v>
      </c>
      <c r="FY6" s="24">
        <f>+FS6</f>
        <v>15</v>
      </c>
      <c r="GB6" s="1" t="s">
        <v>0</v>
      </c>
      <c r="GC6" s="24">
        <f>A26</f>
        <v>16</v>
      </c>
      <c r="GD6" s="1" t="s">
        <v>0</v>
      </c>
      <c r="GE6" s="24">
        <f>+GC6</f>
        <v>16</v>
      </c>
      <c r="GF6" s="1" t="s">
        <v>0</v>
      </c>
      <c r="GG6" s="24">
        <f>+GC6</f>
        <v>16</v>
      </c>
      <c r="GH6" s="1" t="s">
        <v>0</v>
      </c>
      <c r="GI6" s="24">
        <f>+GC6</f>
        <v>16</v>
      </c>
      <c r="GL6" s="1" t="s">
        <v>0</v>
      </c>
      <c r="GM6" s="24">
        <f>A27</f>
        <v>17</v>
      </c>
      <c r="GN6" s="1" t="s">
        <v>0</v>
      </c>
      <c r="GO6" s="24">
        <f>+GM6</f>
        <v>17</v>
      </c>
      <c r="GP6" s="1" t="s">
        <v>0</v>
      </c>
      <c r="GQ6" s="24">
        <f>+GM6</f>
        <v>17</v>
      </c>
      <c r="GR6" s="1" t="s">
        <v>0</v>
      </c>
      <c r="GS6" s="24">
        <f>+GM6</f>
        <v>17</v>
      </c>
      <c r="GV6" s="1" t="s">
        <v>0</v>
      </c>
      <c r="GW6" s="24">
        <f>A28</f>
        <v>18</v>
      </c>
      <c r="GX6" s="1" t="s">
        <v>0</v>
      </c>
      <c r="GY6" s="24">
        <f>+GW6</f>
        <v>18</v>
      </c>
      <c r="GZ6" s="1" t="s">
        <v>0</v>
      </c>
      <c r="HA6" s="24">
        <f>+GW6</f>
        <v>18</v>
      </c>
      <c r="HB6" s="1" t="s">
        <v>0</v>
      </c>
      <c r="HC6" s="24">
        <f>+GW6</f>
        <v>18</v>
      </c>
      <c r="HF6" s="1" t="s">
        <v>0</v>
      </c>
      <c r="HG6" s="24">
        <f>A29</f>
        <v>19</v>
      </c>
      <c r="HH6" s="1" t="s">
        <v>0</v>
      </c>
      <c r="HI6" s="24">
        <f>+HG6</f>
        <v>19</v>
      </c>
      <c r="HJ6" s="1" t="s">
        <v>0</v>
      </c>
      <c r="HK6" s="24">
        <f>+HG6</f>
        <v>19</v>
      </c>
      <c r="HL6" s="1" t="s">
        <v>0</v>
      </c>
      <c r="HM6" s="24">
        <f>+HG6</f>
        <v>19</v>
      </c>
      <c r="HP6" s="1" t="s">
        <v>0</v>
      </c>
      <c r="HQ6" s="24">
        <f>A30</f>
        <v>20</v>
      </c>
      <c r="HR6" s="1" t="s">
        <v>0</v>
      </c>
      <c r="HS6" s="24">
        <f>+HQ6</f>
        <v>20</v>
      </c>
      <c r="HT6" s="1" t="s">
        <v>0</v>
      </c>
      <c r="HU6" s="24">
        <f>+HQ6</f>
        <v>20</v>
      </c>
      <c r="HV6" s="1" t="s">
        <v>0</v>
      </c>
      <c r="HW6" s="24">
        <f>+HQ6</f>
        <v>20</v>
      </c>
    </row>
    <row r="7" spans="1:231" ht="15.75">
      <c r="A7" s="17" t="s">
        <v>38</v>
      </c>
      <c r="B7" s="18">
        <f>-(10.2-0.7)/(4.75*4)</f>
        <v>-0.5</v>
      </c>
      <c r="C7" s="41" t="s">
        <v>36</v>
      </c>
      <c r="D7" s="40" t="s">
        <v>65</v>
      </c>
      <c r="E7" s="38">
        <f>+E5*2</f>
        <v>19</v>
      </c>
      <c r="F7" s="9" t="s">
        <v>15</v>
      </c>
      <c r="G7" s="37" t="s">
        <v>39</v>
      </c>
      <c r="H7" s="38">
        <f>+B5+B6*H4+B7*H5</f>
        <v>3.9499999999999993</v>
      </c>
      <c r="I7" s="9" t="s">
        <v>35</v>
      </c>
      <c r="K7" s="9" t="s">
        <v>68</v>
      </c>
      <c r="L7" s="42"/>
      <c r="X7" s="1" t="s">
        <v>13</v>
      </c>
      <c r="Y7" s="4">
        <f>$H$4+$E$4</f>
        <v>-7</v>
      </c>
      <c r="Z7" s="1" t="s">
        <v>18</v>
      </c>
      <c r="AA7" s="4">
        <f>$H$4-$E$4</f>
        <v>-134.72</v>
      </c>
      <c r="AB7" s="1" t="s">
        <v>13</v>
      </c>
      <c r="AC7" s="4">
        <f>$H$4+$E$4</f>
        <v>-7</v>
      </c>
      <c r="AD7" s="1" t="s">
        <v>18</v>
      </c>
      <c r="AE7" s="4">
        <f>$H$4-$E$4</f>
        <v>-134.72</v>
      </c>
      <c r="AH7" s="1" t="s">
        <v>13</v>
      </c>
      <c r="AI7" s="4">
        <f>$H$4+$E$4</f>
        <v>-7</v>
      </c>
      <c r="AJ7" s="1" t="s">
        <v>18</v>
      </c>
      <c r="AK7" s="4">
        <f>$H$4-$E$4</f>
        <v>-134.72</v>
      </c>
      <c r="AL7" s="1" t="s">
        <v>13</v>
      </c>
      <c r="AM7" s="4">
        <f>$H$4+$E$4</f>
        <v>-7</v>
      </c>
      <c r="AN7" s="1" t="s">
        <v>18</v>
      </c>
      <c r="AO7" s="4">
        <f>$H$4-$E$4</f>
        <v>-134.72</v>
      </c>
      <c r="AR7" s="1" t="s">
        <v>13</v>
      </c>
      <c r="AS7" s="4">
        <f>$H$4+$E$4</f>
        <v>-7</v>
      </c>
      <c r="AT7" s="1" t="s">
        <v>18</v>
      </c>
      <c r="AU7" s="4">
        <f>$H$4-$E$4</f>
        <v>-134.72</v>
      </c>
      <c r="AV7" s="1" t="s">
        <v>13</v>
      </c>
      <c r="AW7" s="4">
        <f>$H$4+$E$4</f>
        <v>-7</v>
      </c>
      <c r="AX7" s="1" t="s">
        <v>18</v>
      </c>
      <c r="AY7" s="4">
        <f>$H$4-$E$4</f>
        <v>-134.72</v>
      </c>
      <c r="BB7" s="1" t="s">
        <v>13</v>
      </c>
      <c r="BC7" s="4">
        <f>$H$4+$E$4</f>
        <v>-7</v>
      </c>
      <c r="BD7" s="1" t="s">
        <v>18</v>
      </c>
      <c r="BE7" s="4">
        <f>$H$4-$E$4</f>
        <v>-134.72</v>
      </c>
      <c r="BF7" s="1" t="s">
        <v>13</v>
      </c>
      <c r="BG7" s="4">
        <f>$H$4+$E$4</f>
        <v>-7</v>
      </c>
      <c r="BH7" s="1" t="s">
        <v>18</v>
      </c>
      <c r="BI7" s="4">
        <f>$H$4-$E$4</f>
        <v>-134.72</v>
      </c>
      <c r="BL7" s="1" t="s">
        <v>13</v>
      </c>
      <c r="BM7" s="4">
        <f>$H$4+$E$4</f>
        <v>-7</v>
      </c>
      <c r="BN7" s="1" t="s">
        <v>18</v>
      </c>
      <c r="BO7" s="4">
        <f>$H$4-$E$4</f>
        <v>-134.72</v>
      </c>
      <c r="BP7" s="1" t="s">
        <v>13</v>
      </c>
      <c r="BQ7" s="4">
        <f>$H$4+$E$4</f>
        <v>-7</v>
      </c>
      <c r="BR7" s="1" t="s">
        <v>18</v>
      </c>
      <c r="BS7" s="4">
        <f>$H$4-$E$4</f>
        <v>-134.72</v>
      </c>
      <c r="BV7" s="1" t="s">
        <v>13</v>
      </c>
      <c r="BW7" s="4">
        <f>$H$4+$E$4</f>
        <v>-7</v>
      </c>
      <c r="BX7" s="1" t="s">
        <v>18</v>
      </c>
      <c r="BY7" s="4">
        <f>$H$4-$E$4</f>
        <v>-134.72</v>
      </c>
      <c r="BZ7" s="1" t="s">
        <v>13</v>
      </c>
      <c r="CA7" s="4">
        <f>$H$4+$E$4</f>
        <v>-7</v>
      </c>
      <c r="CB7" s="1" t="s">
        <v>18</v>
      </c>
      <c r="CC7" s="4">
        <f>$H$4-$E$4</f>
        <v>-134.72</v>
      </c>
      <c r="CF7" s="1" t="s">
        <v>13</v>
      </c>
      <c r="CG7" s="4">
        <f>$H$4+$E$4</f>
        <v>-7</v>
      </c>
      <c r="CH7" s="1" t="s">
        <v>18</v>
      </c>
      <c r="CI7" s="4">
        <f>$H$4-$E$4</f>
        <v>-134.72</v>
      </c>
      <c r="CJ7" s="1" t="s">
        <v>13</v>
      </c>
      <c r="CK7" s="4">
        <f>$H$4+$E$4</f>
        <v>-7</v>
      </c>
      <c r="CL7" s="1" t="s">
        <v>18</v>
      </c>
      <c r="CM7" s="4">
        <f>$H$4-$E$4</f>
        <v>-134.72</v>
      </c>
      <c r="CP7" s="1" t="s">
        <v>13</v>
      </c>
      <c r="CQ7" s="4">
        <f>$H$4+$E$4</f>
        <v>-7</v>
      </c>
      <c r="CR7" s="1" t="s">
        <v>18</v>
      </c>
      <c r="CS7" s="4">
        <f>$H$4-$E$4</f>
        <v>-134.72</v>
      </c>
      <c r="CT7" s="1" t="s">
        <v>13</v>
      </c>
      <c r="CU7" s="4">
        <f>$H$4+$E$4</f>
        <v>-7</v>
      </c>
      <c r="CV7" s="1" t="s">
        <v>18</v>
      </c>
      <c r="CW7" s="4">
        <f>$H$4-$E$4</f>
        <v>-134.72</v>
      </c>
      <c r="CZ7" s="1" t="s">
        <v>13</v>
      </c>
      <c r="DA7" s="4">
        <f>$H$4+$E$4</f>
        <v>-7</v>
      </c>
      <c r="DB7" s="1" t="s">
        <v>18</v>
      </c>
      <c r="DC7" s="4">
        <f>$H$4-$E$4</f>
        <v>-134.72</v>
      </c>
      <c r="DD7" s="1" t="s">
        <v>13</v>
      </c>
      <c r="DE7" s="4">
        <f>$H$4+$E$4</f>
        <v>-7</v>
      </c>
      <c r="DF7" s="1" t="s">
        <v>18</v>
      </c>
      <c r="DG7" s="4">
        <f>$H$4-$E$4</f>
        <v>-134.72</v>
      </c>
      <c r="DJ7" s="1" t="s">
        <v>13</v>
      </c>
      <c r="DK7" s="4">
        <f>$H$4+$E$4</f>
        <v>-7</v>
      </c>
      <c r="DL7" s="1" t="s">
        <v>18</v>
      </c>
      <c r="DM7" s="4">
        <f>$H$4-$E$4</f>
        <v>-134.72</v>
      </c>
      <c r="DN7" s="1" t="s">
        <v>13</v>
      </c>
      <c r="DO7" s="4">
        <f>$H$4+$E$4</f>
        <v>-7</v>
      </c>
      <c r="DP7" s="1" t="s">
        <v>18</v>
      </c>
      <c r="DQ7" s="4">
        <f>$H$4-$E$4</f>
        <v>-134.72</v>
      </c>
      <c r="DT7" s="1" t="s">
        <v>13</v>
      </c>
      <c r="DU7" s="4">
        <f>$H$4+$E$4</f>
        <v>-7</v>
      </c>
      <c r="DV7" s="1" t="s">
        <v>18</v>
      </c>
      <c r="DW7" s="4">
        <f>$H$4-$E$4</f>
        <v>-134.72</v>
      </c>
      <c r="DX7" s="1" t="s">
        <v>13</v>
      </c>
      <c r="DY7" s="4">
        <f>$H$4+$E$4</f>
        <v>-7</v>
      </c>
      <c r="DZ7" s="1" t="s">
        <v>18</v>
      </c>
      <c r="EA7" s="4">
        <f>$H$4-$E$4</f>
        <v>-134.72</v>
      </c>
      <c r="ED7" s="1" t="s">
        <v>13</v>
      </c>
      <c r="EE7" s="4">
        <f>$H$4+$E$4</f>
        <v>-7</v>
      </c>
      <c r="EF7" s="1" t="s">
        <v>18</v>
      </c>
      <c r="EG7" s="4">
        <f>$H$4-$E$4</f>
        <v>-134.72</v>
      </c>
      <c r="EH7" s="1" t="s">
        <v>13</v>
      </c>
      <c r="EI7" s="4">
        <f>$H$4+$E$4</f>
        <v>-7</v>
      </c>
      <c r="EJ7" s="1" t="s">
        <v>18</v>
      </c>
      <c r="EK7" s="4">
        <f>$H$4-$E$4</f>
        <v>-134.72</v>
      </c>
      <c r="EN7" s="1" t="s">
        <v>13</v>
      </c>
      <c r="EO7" s="4">
        <f>$H$4+$E$4</f>
        <v>-7</v>
      </c>
      <c r="EP7" s="1" t="s">
        <v>18</v>
      </c>
      <c r="EQ7" s="4">
        <f>$H$4-$E$4</f>
        <v>-134.72</v>
      </c>
      <c r="ER7" s="1" t="s">
        <v>13</v>
      </c>
      <c r="ES7" s="4">
        <f>$H$4+$E$4</f>
        <v>-7</v>
      </c>
      <c r="ET7" s="1" t="s">
        <v>18</v>
      </c>
      <c r="EU7" s="4">
        <f>$H$4-$E$4</f>
        <v>-134.72</v>
      </c>
      <c r="EX7" s="1" t="s">
        <v>13</v>
      </c>
      <c r="EY7" s="4">
        <f>$H$4+$E$4</f>
        <v>-7</v>
      </c>
      <c r="EZ7" s="1" t="s">
        <v>18</v>
      </c>
      <c r="FA7" s="4">
        <f>$H$4-$E$4</f>
        <v>-134.72</v>
      </c>
      <c r="FB7" s="1" t="s">
        <v>13</v>
      </c>
      <c r="FC7" s="4">
        <f>$H$4+$E$4</f>
        <v>-7</v>
      </c>
      <c r="FD7" s="1" t="s">
        <v>18</v>
      </c>
      <c r="FE7" s="4">
        <f>$H$4-$E$4</f>
        <v>-134.72</v>
      </c>
      <c r="FH7" s="1" t="s">
        <v>13</v>
      </c>
      <c r="FI7" s="4">
        <f>$H$4+$E$4</f>
        <v>-7</v>
      </c>
      <c r="FJ7" s="1" t="s">
        <v>18</v>
      </c>
      <c r="FK7" s="4">
        <f>$H$4-$E$4</f>
        <v>-134.72</v>
      </c>
      <c r="FL7" s="1" t="s">
        <v>13</v>
      </c>
      <c r="FM7" s="4">
        <f>$H$4+$E$4</f>
        <v>-7</v>
      </c>
      <c r="FN7" s="1" t="s">
        <v>18</v>
      </c>
      <c r="FO7" s="4">
        <f>$H$4-$E$4</f>
        <v>-134.72</v>
      </c>
      <c r="FR7" s="1" t="s">
        <v>13</v>
      </c>
      <c r="FS7" s="4">
        <f>$H$4+$E$4</f>
        <v>-7</v>
      </c>
      <c r="FT7" s="1" t="s">
        <v>18</v>
      </c>
      <c r="FU7" s="4">
        <f>$H$4-$E$4</f>
        <v>-134.72</v>
      </c>
      <c r="FV7" s="1" t="s">
        <v>13</v>
      </c>
      <c r="FW7" s="4">
        <f>$H$4+$E$4</f>
        <v>-7</v>
      </c>
      <c r="FX7" s="1" t="s">
        <v>18</v>
      </c>
      <c r="FY7" s="4">
        <f>$H$4-$E$4</f>
        <v>-134.72</v>
      </c>
      <c r="GB7" s="1" t="s">
        <v>13</v>
      </c>
      <c r="GC7" s="4">
        <f>$H$4+$E$4</f>
        <v>-7</v>
      </c>
      <c r="GD7" s="1" t="s">
        <v>18</v>
      </c>
      <c r="GE7" s="4">
        <f>$H$4-$E$4</f>
        <v>-134.72</v>
      </c>
      <c r="GF7" s="1" t="s">
        <v>13</v>
      </c>
      <c r="GG7" s="4">
        <f>$H$4+$E$4</f>
        <v>-7</v>
      </c>
      <c r="GH7" s="1" t="s">
        <v>18</v>
      </c>
      <c r="GI7" s="4">
        <f>$H$4-$E$4</f>
        <v>-134.72</v>
      </c>
      <c r="GL7" s="1" t="s">
        <v>13</v>
      </c>
      <c r="GM7" s="4">
        <f>$H$4+$E$4</f>
        <v>-7</v>
      </c>
      <c r="GN7" s="1" t="s">
        <v>18</v>
      </c>
      <c r="GO7" s="4">
        <f>$H$4-$E$4</f>
        <v>-134.72</v>
      </c>
      <c r="GP7" s="1" t="s">
        <v>13</v>
      </c>
      <c r="GQ7" s="4">
        <f>$H$4+$E$4</f>
        <v>-7</v>
      </c>
      <c r="GR7" s="1" t="s">
        <v>18</v>
      </c>
      <c r="GS7" s="4">
        <f>$H$4-$E$4</f>
        <v>-134.72</v>
      </c>
      <c r="GV7" s="1" t="s">
        <v>13</v>
      </c>
      <c r="GW7" s="4">
        <f>$H$4+$E$4</f>
        <v>-7</v>
      </c>
      <c r="GX7" s="1" t="s">
        <v>18</v>
      </c>
      <c r="GY7" s="4">
        <f>$H$4-$E$4</f>
        <v>-134.72</v>
      </c>
      <c r="GZ7" s="1" t="s">
        <v>13</v>
      </c>
      <c r="HA7" s="4">
        <f>$H$4+$E$4</f>
        <v>-7</v>
      </c>
      <c r="HB7" s="1" t="s">
        <v>18</v>
      </c>
      <c r="HC7" s="4">
        <f>$H$4-$E$4</f>
        <v>-134.72</v>
      </c>
      <c r="HF7" s="1" t="s">
        <v>13</v>
      </c>
      <c r="HG7" s="4">
        <f>$H$4+$E$4</f>
        <v>-7</v>
      </c>
      <c r="HH7" s="1" t="s">
        <v>18</v>
      </c>
      <c r="HI7" s="4">
        <f>$H$4-$E$4</f>
        <v>-134.72</v>
      </c>
      <c r="HJ7" s="1" t="s">
        <v>13</v>
      </c>
      <c r="HK7" s="4">
        <f>$H$4+$E$4</f>
        <v>-7</v>
      </c>
      <c r="HL7" s="1" t="s">
        <v>18</v>
      </c>
      <c r="HM7" s="4">
        <f>$H$4-$E$4</f>
        <v>-134.72</v>
      </c>
      <c r="HP7" s="1" t="s">
        <v>13</v>
      </c>
      <c r="HQ7" s="4">
        <f>$H$4+$E$4</f>
        <v>-7</v>
      </c>
      <c r="HR7" s="1" t="s">
        <v>18</v>
      </c>
      <c r="HS7" s="4">
        <f>$H$4-$E$4</f>
        <v>-134.72</v>
      </c>
      <c r="HT7" s="1" t="s">
        <v>13</v>
      </c>
      <c r="HU7" s="4">
        <f>$H$4+$E$4</f>
        <v>-7</v>
      </c>
      <c r="HV7" s="1" t="s">
        <v>18</v>
      </c>
      <c r="HW7" s="4">
        <f>$H$4-$E$4</f>
        <v>-134.72</v>
      </c>
    </row>
    <row r="8" spans="2:231" ht="13.5" thickBot="1">
      <c r="B8" s="54" t="s">
        <v>73</v>
      </c>
      <c r="C8" s="54" t="s">
        <v>80</v>
      </c>
      <c r="D8" s="54" t="s">
        <v>81</v>
      </c>
      <c r="X8" s="1" t="s">
        <v>14</v>
      </c>
      <c r="Y8" s="4">
        <f>$H$5+$E$5</f>
        <v>12.5</v>
      </c>
      <c r="Z8" s="1" t="s">
        <v>14</v>
      </c>
      <c r="AA8" s="4">
        <f>$H$5+$E$5</f>
        <v>12.5</v>
      </c>
      <c r="AB8" s="1" t="s">
        <v>19</v>
      </c>
      <c r="AC8" s="4">
        <f>$H$5-$E$5</f>
        <v>-6.5</v>
      </c>
      <c r="AD8" s="1" t="s">
        <v>19</v>
      </c>
      <c r="AE8" s="4">
        <f>$H$5-$E$5</f>
        <v>-6.5</v>
      </c>
      <c r="AH8" s="1" t="s">
        <v>14</v>
      </c>
      <c r="AI8" s="4">
        <f>$H$5+$E$5</f>
        <v>12.5</v>
      </c>
      <c r="AJ8" s="1" t="s">
        <v>14</v>
      </c>
      <c r="AK8" s="4">
        <f>$H$5+$E$5</f>
        <v>12.5</v>
      </c>
      <c r="AL8" s="1" t="s">
        <v>19</v>
      </c>
      <c r="AM8" s="4">
        <f>$H$5-$E$5</f>
        <v>-6.5</v>
      </c>
      <c r="AN8" s="1" t="s">
        <v>19</v>
      </c>
      <c r="AO8" s="4">
        <f>$H$5-$E$5</f>
        <v>-6.5</v>
      </c>
      <c r="AR8" s="1" t="s">
        <v>14</v>
      </c>
      <c r="AS8" s="4">
        <f>$H$5+$E$5</f>
        <v>12.5</v>
      </c>
      <c r="AT8" s="1" t="s">
        <v>14</v>
      </c>
      <c r="AU8" s="4">
        <f>$H$5+$E$5</f>
        <v>12.5</v>
      </c>
      <c r="AV8" s="1" t="s">
        <v>19</v>
      </c>
      <c r="AW8" s="4">
        <f>$H$5-$E$5</f>
        <v>-6.5</v>
      </c>
      <c r="AX8" s="1" t="s">
        <v>19</v>
      </c>
      <c r="AY8" s="4">
        <f>$H$5-$E$5</f>
        <v>-6.5</v>
      </c>
      <c r="BB8" s="1" t="s">
        <v>14</v>
      </c>
      <c r="BC8" s="4">
        <f>$H$5+$E$5</f>
        <v>12.5</v>
      </c>
      <c r="BD8" s="1" t="s">
        <v>14</v>
      </c>
      <c r="BE8" s="4">
        <f>$H$5+$E$5</f>
        <v>12.5</v>
      </c>
      <c r="BF8" s="1" t="s">
        <v>19</v>
      </c>
      <c r="BG8" s="4">
        <f>$H$5-$E$5</f>
        <v>-6.5</v>
      </c>
      <c r="BH8" s="1" t="s">
        <v>19</v>
      </c>
      <c r="BI8" s="4">
        <f>$H$5-$E$5</f>
        <v>-6.5</v>
      </c>
      <c r="BL8" s="1" t="s">
        <v>14</v>
      </c>
      <c r="BM8" s="4">
        <f>$H$5+$E$5</f>
        <v>12.5</v>
      </c>
      <c r="BN8" s="1" t="s">
        <v>14</v>
      </c>
      <c r="BO8" s="4">
        <f>$H$5+$E$5</f>
        <v>12.5</v>
      </c>
      <c r="BP8" s="1" t="s">
        <v>19</v>
      </c>
      <c r="BQ8" s="4">
        <f>$H$5-$E$5</f>
        <v>-6.5</v>
      </c>
      <c r="BR8" s="1" t="s">
        <v>19</v>
      </c>
      <c r="BS8" s="4">
        <f>$H$5-$E$5</f>
        <v>-6.5</v>
      </c>
      <c r="BV8" s="1" t="s">
        <v>14</v>
      </c>
      <c r="BW8" s="4">
        <f>$H$5+$E$5</f>
        <v>12.5</v>
      </c>
      <c r="BX8" s="1" t="s">
        <v>14</v>
      </c>
      <c r="BY8" s="4">
        <f>$H$5+$E$5</f>
        <v>12.5</v>
      </c>
      <c r="BZ8" s="1" t="s">
        <v>19</v>
      </c>
      <c r="CA8" s="4">
        <f>$H$5-$E$5</f>
        <v>-6.5</v>
      </c>
      <c r="CB8" s="1" t="s">
        <v>19</v>
      </c>
      <c r="CC8" s="4">
        <f>$H$5-$E$5</f>
        <v>-6.5</v>
      </c>
      <c r="CF8" s="1" t="s">
        <v>14</v>
      </c>
      <c r="CG8" s="4">
        <f>$H$5+$E$5</f>
        <v>12.5</v>
      </c>
      <c r="CH8" s="1" t="s">
        <v>14</v>
      </c>
      <c r="CI8" s="4">
        <f>$H$5+$E$5</f>
        <v>12.5</v>
      </c>
      <c r="CJ8" s="1" t="s">
        <v>19</v>
      </c>
      <c r="CK8" s="4">
        <f>$H$5-$E$5</f>
        <v>-6.5</v>
      </c>
      <c r="CL8" s="1" t="s">
        <v>19</v>
      </c>
      <c r="CM8" s="4">
        <f>$H$5-$E$5</f>
        <v>-6.5</v>
      </c>
      <c r="CP8" s="1" t="s">
        <v>14</v>
      </c>
      <c r="CQ8" s="4">
        <f>$H$5+$E$5</f>
        <v>12.5</v>
      </c>
      <c r="CR8" s="1" t="s">
        <v>14</v>
      </c>
      <c r="CS8" s="4">
        <f>$H$5+$E$5</f>
        <v>12.5</v>
      </c>
      <c r="CT8" s="1" t="s">
        <v>19</v>
      </c>
      <c r="CU8" s="4">
        <f>$H$5-$E$5</f>
        <v>-6.5</v>
      </c>
      <c r="CV8" s="1" t="s">
        <v>19</v>
      </c>
      <c r="CW8" s="4">
        <f>$H$5-$E$5</f>
        <v>-6.5</v>
      </c>
      <c r="CZ8" s="1" t="s">
        <v>14</v>
      </c>
      <c r="DA8" s="4">
        <f>$H$5+$E$5</f>
        <v>12.5</v>
      </c>
      <c r="DB8" s="1" t="s">
        <v>14</v>
      </c>
      <c r="DC8" s="4">
        <f>$H$5+$E$5</f>
        <v>12.5</v>
      </c>
      <c r="DD8" s="1" t="s">
        <v>19</v>
      </c>
      <c r="DE8" s="4">
        <f>$H$5-$E$5</f>
        <v>-6.5</v>
      </c>
      <c r="DF8" s="1" t="s">
        <v>19</v>
      </c>
      <c r="DG8" s="4">
        <f>$H$5-$E$5</f>
        <v>-6.5</v>
      </c>
      <c r="DJ8" s="1" t="s">
        <v>14</v>
      </c>
      <c r="DK8" s="4">
        <f>$H$5+$E$5</f>
        <v>12.5</v>
      </c>
      <c r="DL8" s="1" t="s">
        <v>14</v>
      </c>
      <c r="DM8" s="4">
        <f>$H$5+$E$5</f>
        <v>12.5</v>
      </c>
      <c r="DN8" s="1" t="s">
        <v>19</v>
      </c>
      <c r="DO8" s="4">
        <f>$H$5-$E$5</f>
        <v>-6.5</v>
      </c>
      <c r="DP8" s="1" t="s">
        <v>19</v>
      </c>
      <c r="DQ8" s="4">
        <f>$H$5-$E$5</f>
        <v>-6.5</v>
      </c>
      <c r="DT8" s="1" t="s">
        <v>14</v>
      </c>
      <c r="DU8" s="4">
        <f>$H$5+$E$5</f>
        <v>12.5</v>
      </c>
      <c r="DV8" s="1" t="s">
        <v>14</v>
      </c>
      <c r="DW8" s="4">
        <f>$H$5+$E$5</f>
        <v>12.5</v>
      </c>
      <c r="DX8" s="1" t="s">
        <v>19</v>
      </c>
      <c r="DY8" s="4">
        <f>$H$5-$E$5</f>
        <v>-6.5</v>
      </c>
      <c r="DZ8" s="1" t="s">
        <v>19</v>
      </c>
      <c r="EA8" s="4">
        <f>$H$5-$E$5</f>
        <v>-6.5</v>
      </c>
      <c r="ED8" s="1" t="s">
        <v>14</v>
      </c>
      <c r="EE8" s="4">
        <f>$H$5+$E$5</f>
        <v>12.5</v>
      </c>
      <c r="EF8" s="1" t="s">
        <v>14</v>
      </c>
      <c r="EG8" s="4">
        <f>$H$5+$E$5</f>
        <v>12.5</v>
      </c>
      <c r="EH8" s="1" t="s">
        <v>19</v>
      </c>
      <c r="EI8" s="4">
        <f>$H$5-$E$5</f>
        <v>-6.5</v>
      </c>
      <c r="EJ8" s="1" t="s">
        <v>19</v>
      </c>
      <c r="EK8" s="4">
        <f>$H$5-$E$5</f>
        <v>-6.5</v>
      </c>
      <c r="EN8" s="1" t="s">
        <v>14</v>
      </c>
      <c r="EO8" s="4">
        <f>$H$5+$E$5</f>
        <v>12.5</v>
      </c>
      <c r="EP8" s="1" t="s">
        <v>14</v>
      </c>
      <c r="EQ8" s="4">
        <f>$H$5+$E$5</f>
        <v>12.5</v>
      </c>
      <c r="ER8" s="1" t="s">
        <v>19</v>
      </c>
      <c r="ES8" s="4">
        <f>$H$5-$E$5</f>
        <v>-6.5</v>
      </c>
      <c r="ET8" s="1" t="s">
        <v>19</v>
      </c>
      <c r="EU8" s="4">
        <f>$H$5-$E$5</f>
        <v>-6.5</v>
      </c>
      <c r="EX8" s="1" t="s">
        <v>14</v>
      </c>
      <c r="EY8" s="4">
        <f>$H$5+$E$5</f>
        <v>12.5</v>
      </c>
      <c r="EZ8" s="1" t="s">
        <v>14</v>
      </c>
      <c r="FA8" s="4">
        <f>$H$5+$E$5</f>
        <v>12.5</v>
      </c>
      <c r="FB8" s="1" t="s">
        <v>19</v>
      </c>
      <c r="FC8" s="4">
        <f>$H$5-$E$5</f>
        <v>-6.5</v>
      </c>
      <c r="FD8" s="1" t="s">
        <v>19</v>
      </c>
      <c r="FE8" s="4">
        <f>$H$5-$E$5</f>
        <v>-6.5</v>
      </c>
      <c r="FH8" s="1" t="s">
        <v>14</v>
      </c>
      <c r="FI8" s="4">
        <f>$H$5+$E$5</f>
        <v>12.5</v>
      </c>
      <c r="FJ8" s="1" t="s">
        <v>14</v>
      </c>
      <c r="FK8" s="4">
        <f>$H$5+$E$5</f>
        <v>12.5</v>
      </c>
      <c r="FL8" s="1" t="s">
        <v>19</v>
      </c>
      <c r="FM8" s="4">
        <f>$H$5-$E$5</f>
        <v>-6.5</v>
      </c>
      <c r="FN8" s="1" t="s">
        <v>19</v>
      </c>
      <c r="FO8" s="4">
        <f>$H$5-$E$5</f>
        <v>-6.5</v>
      </c>
      <c r="FR8" s="1" t="s">
        <v>14</v>
      </c>
      <c r="FS8" s="4">
        <f>$H$5+$E$5</f>
        <v>12.5</v>
      </c>
      <c r="FT8" s="1" t="s">
        <v>14</v>
      </c>
      <c r="FU8" s="4">
        <f>$H$5+$E$5</f>
        <v>12.5</v>
      </c>
      <c r="FV8" s="1" t="s">
        <v>19</v>
      </c>
      <c r="FW8" s="4">
        <f>$H$5-$E$5</f>
        <v>-6.5</v>
      </c>
      <c r="FX8" s="1" t="s">
        <v>19</v>
      </c>
      <c r="FY8" s="4">
        <f>$H$5-$E$5</f>
        <v>-6.5</v>
      </c>
      <c r="GB8" s="1" t="s">
        <v>14</v>
      </c>
      <c r="GC8" s="4">
        <f>$H$5+$E$5</f>
        <v>12.5</v>
      </c>
      <c r="GD8" s="1" t="s">
        <v>14</v>
      </c>
      <c r="GE8" s="4">
        <f>$H$5+$E$5</f>
        <v>12.5</v>
      </c>
      <c r="GF8" s="1" t="s">
        <v>19</v>
      </c>
      <c r="GG8" s="4">
        <f>$H$5-$E$5</f>
        <v>-6.5</v>
      </c>
      <c r="GH8" s="1" t="s">
        <v>19</v>
      </c>
      <c r="GI8" s="4">
        <f>$H$5-$E$5</f>
        <v>-6.5</v>
      </c>
      <c r="GL8" s="1" t="s">
        <v>14</v>
      </c>
      <c r="GM8" s="4">
        <f>$H$5+$E$5</f>
        <v>12.5</v>
      </c>
      <c r="GN8" s="1" t="s">
        <v>14</v>
      </c>
      <c r="GO8" s="4">
        <f>$H$5+$E$5</f>
        <v>12.5</v>
      </c>
      <c r="GP8" s="1" t="s">
        <v>19</v>
      </c>
      <c r="GQ8" s="4">
        <f>$H$5-$E$5</f>
        <v>-6.5</v>
      </c>
      <c r="GR8" s="1" t="s">
        <v>19</v>
      </c>
      <c r="GS8" s="4">
        <f>$H$5-$E$5</f>
        <v>-6.5</v>
      </c>
      <c r="GV8" s="1" t="s">
        <v>14</v>
      </c>
      <c r="GW8" s="4">
        <f>$H$5+$E$5</f>
        <v>12.5</v>
      </c>
      <c r="GX8" s="1" t="s">
        <v>14</v>
      </c>
      <c r="GY8" s="4">
        <f>$H$5+$E$5</f>
        <v>12.5</v>
      </c>
      <c r="GZ8" s="1" t="s">
        <v>19</v>
      </c>
      <c r="HA8" s="4">
        <f>$H$5-$E$5</f>
        <v>-6.5</v>
      </c>
      <c r="HB8" s="1" t="s">
        <v>19</v>
      </c>
      <c r="HC8" s="4">
        <f>$H$5-$E$5</f>
        <v>-6.5</v>
      </c>
      <c r="HF8" s="1" t="s">
        <v>14</v>
      </c>
      <c r="HG8" s="4">
        <f>$H$5+$E$5</f>
        <v>12.5</v>
      </c>
      <c r="HH8" s="1" t="s">
        <v>14</v>
      </c>
      <c r="HI8" s="4">
        <f>$H$5+$E$5</f>
        <v>12.5</v>
      </c>
      <c r="HJ8" s="1" t="s">
        <v>19</v>
      </c>
      <c r="HK8" s="4">
        <f>$H$5-$E$5</f>
        <v>-6.5</v>
      </c>
      <c r="HL8" s="1" t="s">
        <v>19</v>
      </c>
      <c r="HM8" s="4">
        <f>$H$5-$E$5</f>
        <v>-6.5</v>
      </c>
      <c r="HP8" s="1" t="s">
        <v>14</v>
      </c>
      <c r="HQ8" s="4">
        <f>$H$5+$E$5</f>
        <v>12.5</v>
      </c>
      <c r="HR8" s="1" t="s">
        <v>14</v>
      </c>
      <c r="HS8" s="4">
        <f>$H$5+$E$5</f>
        <v>12.5</v>
      </c>
      <c r="HT8" s="1" t="s">
        <v>19</v>
      </c>
      <c r="HU8" s="4">
        <f>$H$5-$E$5</f>
        <v>-6.5</v>
      </c>
      <c r="HV8" s="1" t="s">
        <v>19</v>
      </c>
      <c r="HW8" s="4">
        <f>$H$5-$E$5</f>
        <v>-6.5</v>
      </c>
    </row>
    <row r="9" spans="1:230" ht="14.25" thickBot="1" thickTop="1">
      <c r="A9" s="51" t="s">
        <v>23</v>
      </c>
      <c r="B9" s="55" t="s">
        <v>82</v>
      </c>
      <c r="C9" s="55" t="s">
        <v>82</v>
      </c>
      <c r="D9" s="74" t="s">
        <v>82</v>
      </c>
      <c r="Z9" s="6"/>
      <c r="AA9" s="6"/>
      <c r="AB9" s="6"/>
      <c r="AC9" s="4"/>
      <c r="AD9" s="4"/>
      <c r="AJ9" s="6"/>
      <c r="AK9" s="6"/>
      <c r="AL9" s="6"/>
      <c r="AM9" s="4"/>
      <c r="AN9" s="4"/>
      <c r="AT9" s="6"/>
      <c r="AU9" s="6"/>
      <c r="AV9" s="6"/>
      <c r="AW9" s="4"/>
      <c r="AX9" s="4"/>
      <c r="BD9" s="6"/>
      <c r="BE9" s="6"/>
      <c r="BF9" s="6"/>
      <c r="BG9" s="4"/>
      <c r="BH9" s="4"/>
      <c r="BN9" s="6"/>
      <c r="BO9" s="6"/>
      <c r="BP9" s="6"/>
      <c r="BQ9" s="4"/>
      <c r="BR9" s="4"/>
      <c r="BX9" s="6"/>
      <c r="BY9" s="6"/>
      <c r="BZ9" s="6"/>
      <c r="CA9" s="4"/>
      <c r="CB9" s="4"/>
      <c r="CH9" s="6"/>
      <c r="CI9" s="6"/>
      <c r="CJ9" s="6"/>
      <c r="CK9" s="4"/>
      <c r="CL9" s="4"/>
      <c r="CR9" s="6"/>
      <c r="CS9" s="6"/>
      <c r="CT9" s="6"/>
      <c r="CU9" s="4"/>
      <c r="CV9" s="4"/>
      <c r="DB9" s="6"/>
      <c r="DC9" s="6"/>
      <c r="DD9" s="6"/>
      <c r="DE9" s="4"/>
      <c r="DF9" s="4"/>
      <c r="DL9" s="6"/>
      <c r="DM9" s="6"/>
      <c r="DN9" s="6"/>
      <c r="DO9" s="4"/>
      <c r="DP9" s="4"/>
      <c r="DV9" s="6"/>
      <c r="DW9" s="6"/>
      <c r="DX9" s="6"/>
      <c r="DY9" s="4"/>
      <c r="DZ9" s="4"/>
      <c r="EF9" s="6"/>
      <c r="EG9" s="6"/>
      <c r="EH9" s="6"/>
      <c r="EI9" s="4"/>
      <c r="EJ9" s="4"/>
      <c r="EP9" s="6"/>
      <c r="EQ9" s="6"/>
      <c r="ER9" s="6"/>
      <c r="ES9" s="4"/>
      <c r="ET9" s="4"/>
      <c r="EZ9" s="6"/>
      <c r="FA9" s="6"/>
      <c r="FB9" s="6"/>
      <c r="FC9" s="4"/>
      <c r="FD9" s="4"/>
      <c r="FJ9" s="6"/>
      <c r="FK9" s="6"/>
      <c r="FL9" s="6"/>
      <c r="FM9" s="4"/>
      <c r="FN9" s="4"/>
      <c r="FT9" s="6"/>
      <c r="FU9" s="6"/>
      <c r="FV9" s="6"/>
      <c r="FW9" s="4"/>
      <c r="FX9" s="4"/>
      <c r="GD9" s="6"/>
      <c r="GE9" s="6"/>
      <c r="GF9" s="6"/>
      <c r="GG9" s="4"/>
      <c r="GH9" s="4"/>
      <c r="GN9" s="6"/>
      <c r="GO9" s="6"/>
      <c r="GP9" s="6"/>
      <c r="GQ9" s="4"/>
      <c r="GR9" s="4"/>
      <c r="GX9" s="6"/>
      <c r="GY9" s="6"/>
      <c r="GZ9" s="6"/>
      <c r="HA9" s="4"/>
      <c r="HB9" s="4"/>
      <c r="HH9" s="6"/>
      <c r="HI9" s="6"/>
      <c r="HJ9" s="6"/>
      <c r="HK9" s="4"/>
      <c r="HL9" s="4"/>
      <c r="HR9" s="6"/>
      <c r="HS9" s="6"/>
      <c r="HT9" s="6"/>
      <c r="HU9" s="4"/>
      <c r="HV9" s="4"/>
    </row>
    <row r="10" spans="1:231" ht="12.75">
      <c r="A10" s="34">
        <v>0</v>
      </c>
      <c r="B10" s="53">
        <f>2*H33</f>
        <v>-0.40092473594302946</v>
      </c>
      <c r="C10" s="99">
        <f>2*M33</f>
        <v>-0.012726635328532354</v>
      </c>
      <c r="D10" s="100">
        <f>2*U33*$B$5*$E$6*$E$7</f>
        <v>0.052212805128965596</v>
      </c>
      <c r="X10" s="1" t="s">
        <v>1</v>
      </c>
      <c r="Y10">
        <f>SQRT(Y6*Y6+Y7*Y7+Y8*Y8)</f>
        <v>14.326548781894402</v>
      </c>
      <c r="Z10" s="4"/>
      <c r="AA10">
        <f>SQRT(AA6*AA6+AA7*AA7+AA8*AA8)</f>
        <v>135.29866370367446</v>
      </c>
      <c r="AB10" s="4"/>
      <c r="AC10">
        <f>SQRT(AC6*AC6+AC7*AC7+AC8*AC8)</f>
        <v>9.5524865872714</v>
      </c>
      <c r="AD10" s="4"/>
      <c r="AE10">
        <f>SQRT(AE6*AE6+AE7*AE7+AE8*AE8)</f>
        <v>134.87671555906155</v>
      </c>
      <c r="AH10" s="1" t="s">
        <v>1</v>
      </c>
      <c r="AI10">
        <f>SQRT(AI6*AI6+AI7*AI7+AI8*AI8)</f>
        <v>14.361406616345072</v>
      </c>
      <c r="AJ10" s="4"/>
      <c r="AK10">
        <f>SQRT(AK6*AK6+AK7*AK7+AK8*AK8)</f>
        <v>135.3023591812057</v>
      </c>
      <c r="AL10" s="4"/>
      <c r="AM10">
        <f>SQRT(AM6*AM6+AM7*AM7+AM8*AM8)</f>
        <v>9.604686356149273</v>
      </c>
      <c r="AN10" s="4"/>
      <c r="AO10">
        <f>SQRT(AO6*AO6+AO7*AO7+AO8*AO8)</f>
        <v>134.88042259720274</v>
      </c>
      <c r="AR10" s="1" t="s">
        <v>1</v>
      </c>
      <c r="AS10">
        <f>SQRT(AS6*AS6+AS7*AS7+AS8*AS8)</f>
        <v>14.465476141489432</v>
      </c>
      <c r="AT10" s="4"/>
      <c r="AU10">
        <f>SQRT(AU6*AU6+AU7*AU7+AU8*AU8)</f>
        <v>135.3134450082474</v>
      </c>
      <c r="AV10" s="4"/>
      <c r="AW10">
        <f>SQRT(AW6*AW6+AW7*AW7+AW8*AW8)</f>
        <v>9.759610647971568</v>
      </c>
      <c r="AX10" s="4"/>
      <c r="AY10">
        <f>SQRT(AY6*AY6+AY7*AY7+AY8*AY8)</f>
        <v>134.89154310037378</v>
      </c>
      <c r="BB10" s="1" t="s">
        <v>1</v>
      </c>
      <c r="BC10">
        <f>SQRT(BC6*BC6+BC7*BC7+BC8*BC8)</f>
        <v>14.637281168304447</v>
      </c>
      <c r="BD10" s="4"/>
      <c r="BE10">
        <f>SQRT(BE6*BE6+BE7*BE7+BE8*BE8)</f>
        <v>135.33191936863972</v>
      </c>
      <c r="BF10" s="4"/>
      <c r="BG10">
        <f>SQRT(BG6*BG6+BG7*BG7+BG8*BG8)</f>
        <v>10.012492197250394</v>
      </c>
      <c r="BH10" s="4"/>
      <c r="BI10">
        <f>SQRT(BI6*BI6+BI7*BI7+BI8*BI8)</f>
        <v>134.9100752353211</v>
      </c>
      <c r="BL10" s="1" t="s">
        <v>1</v>
      </c>
      <c r="BM10">
        <f>SQRT(BM6*BM6+BM7*BM7+BM8*BM8)</f>
        <v>14.874474780643517</v>
      </c>
      <c r="BN10" s="4"/>
      <c r="BO10">
        <f>SQRT(BO6*BO6+BO7*BO7+BO8*BO8)</f>
        <v>135.35777923710185</v>
      </c>
      <c r="BP10" s="4"/>
      <c r="BQ10">
        <f>SQRT(BQ6*BQ6+BQ7*BQ7+BQ8*BQ8)</f>
        <v>10.35615758860399</v>
      </c>
      <c r="BR10" s="4"/>
      <c r="BS10">
        <f>SQRT(BS6*BS6+BS7*BS7+BS8*BS8)</f>
        <v>134.93601594830048</v>
      </c>
      <c r="BV10" s="1" t="s">
        <v>1</v>
      </c>
      <c r="BW10">
        <f>SQRT(BW6*BW6+BW7*BW7+BW8*BW8)</f>
        <v>15.173990905493518</v>
      </c>
      <c r="BX10" s="4"/>
      <c r="BY10">
        <f>SQRT(BY6*BY6+BY7*BY7+BY8*BY8)</f>
        <v>135.39102038170773</v>
      </c>
      <c r="BZ10" s="4"/>
      <c r="CA10">
        <f>SQRT(CA6*CA6+CA7*CA7+CA8*CA8)</f>
        <v>10.781929326423912</v>
      </c>
      <c r="CB10" s="4"/>
      <c r="CC10">
        <f>SQRT(CC6*CC6+CC7*CC7+CC8*CC8)</f>
        <v>134.96936096759146</v>
      </c>
      <c r="CF10" s="1" t="s">
        <v>1</v>
      </c>
      <c r="CG10">
        <f>SQRT(CG6*CG6+CG7*CG7+CG8*CG8)</f>
        <v>15.532224567009067</v>
      </c>
      <c r="CH10" s="4"/>
      <c r="CI10">
        <f>SQRT(CI6*CI6+CI7*CI7+CI8*CI8)</f>
        <v>135.43163736734485</v>
      </c>
      <c r="CJ10" s="4"/>
      <c r="CK10">
        <f>SQRT(CK6*CK6+CK7*CK7+CK8*CK8)</f>
        <v>11.280514172678478</v>
      </c>
      <c r="CL10" s="4"/>
      <c r="CM10">
        <f>SQRT(CM6*CM6+CM7*CM7+CM8*CM8)</f>
        <v>135.01010480701066</v>
      </c>
      <c r="CP10" s="1" t="s">
        <v>1</v>
      </c>
      <c r="CQ10">
        <f>SQRT(CQ6*CQ6+CQ7*CQ7+CQ8*CQ8)</f>
        <v>15.945218719101975</v>
      </c>
      <c r="CR10" s="4"/>
      <c r="CS10">
        <f>SQRT(CS6*CS6+CS7*CS7+CS8*CS8)</f>
        <v>135.47962356015017</v>
      </c>
      <c r="CT10" s="4"/>
      <c r="CU10">
        <f>SQRT(CU6*CU6+CU7*CU7+CU8*CU8)</f>
        <v>11.84271928232701</v>
      </c>
      <c r="CV10" s="4"/>
      <c r="CW10">
        <f>SQRT(CW6*CW6+CW7*CW7+CW8*CW8)</f>
        <v>135.05824077041726</v>
      </c>
      <c r="CZ10" s="1" t="s">
        <v>1</v>
      </c>
      <c r="DA10">
        <f>SQRT(DA6*DA6+DA7*DA7+DA8*DA8)</f>
        <v>16.408839081421938</v>
      </c>
      <c r="DB10" s="4"/>
      <c r="DC10">
        <f>SQRT(DC6*DC6+DC7*DC7+DC8*DC8)</f>
        <v>135.53497113291462</v>
      </c>
      <c r="DD10" s="4"/>
      <c r="DE10">
        <f>SQRT(DE6*DE6+DE7*DE7+DE8*DE8)</f>
        <v>12.459935794377111</v>
      </c>
      <c r="DF10" s="4"/>
      <c r="DG10">
        <f>SQRT(DG6*DG6+DG7*DG7+DG8*DG8)</f>
        <v>135.1137609572023</v>
      </c>
      <c r="DJ10" s="1" t="s">
        <v>1</v>
      </c>
      <c r="DK10">
        <f>SQRT(DK6*DK6+DK7*DK7+DK8*DK8)</f>
        <v>16.91892431568863</v>
      </c>
      <c r="DL10" s="4"/>
      <c r="DM10">
        <f>SQRT(DM6*DM6+DM7*DM7+DM8*DM8)</f>
        <v>135.59767107144577</v>
      </c>
      <c r="DN10" s="4"/>
      <c r="DO10">
        <f>SQRT(DO6*DO6+DO7*DO7+DO8*DO8)</f>
        <v>13.124404748406688</v>
      </c>
      <c r="DP10" s="4"/>
      <c r="DQ10">
        <f>SQRT(DQ6*DQ6+DQ7*DQ7+DQ8*DQ8)</f>
        <v>135.17665626875078</v>
      </c>
      <c r="DT10" s="1" t="s">
        <v>1</v>
      </c>
      <c r="DU10">
        <f>SQRT(DU6*DU6+DU7*DU7+DU8*DU8)</f>
        <v>17.471405209656147</v>
      </c>
      <c r="DV10" s="4"/>
      <c r="DW10">
        <f>SQRT(DW6*DW6+DW7*DW7+DW8*DW8)</f>
        <v>135.66771318187685</v>
      </c>
      <c r="DX10" s="4"/>
      <c r="DY10">
        <f>SQRT(DY6*DY6+DY7*DY7+DY8*DY8)</f>
        <v>13.82931668593933</v>
      </c>
      <c r="DZ10" s="4"/>
      <c r="EA10">
        <f>SQRT(EA6*EA6+EA7*EA7+EA8*EA8)</f>
        <v>135.2469164158651</v>
      </c>
      <c r="ED10" s="1" t="s">
        <v>1</v>
      </c>
      <c r="EE10">
        <f>SQRT(EE6*EE6+EE7*EE7+EE8*EE8)</f>
        <v>18.062391868188442</v>
      </c>
      <c r="EF10" s="4"/>
      <c r="EG10">
        <f>SQRT(EG6*EG6+EG7*EG7+EG8*EG8)</f>
        <v>135.7450860989082</v>
      </c>
      <c r="EH10" s="4"/>
      <c r="EI10">
        <f>SQRT(EI6*EI6+EI7*EI7+EI8*EI8)</f>
        <v>14.568802284333465</v>
      </c>
      <c r="EJ10" s="4"/>
      <c r="EK10">
        <f>SQRT(EK6*EK6+EK7*EK7+EK8*EK8)</f>
        <v>135.3245299271348</v>
      </c>
      <c r="EN10" s="1" t="s">
        <v>1</v>
      </c>
      <c r="EO10">
        <f>SQRT(EO6*EO6+EO7*EO7+EO8*EO8)</f>
        <v>18.688231591030757</v>
      </c>
      <c r="EP10" s="4"/>
      <c r="EQ10">
        <f>SQRT(EQ6*EQ6+EQ7*EQ7+EQ8*EQ8)</f>
        <v>135.82977729496577</v>
      </c>
      <c r="ER10" s="4"/>
      <c r="ES10">
        <f>SQRT(ES6*ES6+ES7*ES7+ES8*ES8)</f>
        <v>15.337861650177967</v>
      </c>
      <c r="ET10" s="4"/>
      <c r="EU10">
        <f>SQRT(EU6*EU6+EU7*EU7+EU8*EU8)</f>
        <v>135.4094841582376</v>
      </c>
      <c r="EX10" s="1" t="s">
        <v>1</v>
      </c>
      <c r="EY10">
        <f>SQRT(EY6*EY6+EY7*EY7+EY8*EY8)</f>
        <v>19.345542122153102</v>
      </c>
      <c r="EZ10" s="4"/>
      <c r="FA10">
        <f>SQRT(FA6*FA6+FA7*FA7+FA8*FA8)</f>
        <v>135.92177309025953</v>
      </c>
      <c r="FB10" s="4"/>
      <c r="FC10">
        <f>SQRT(FC6*FC6+FC7*FC7+FC8*FC8)</f>
        <v>16.132265804901678</v>
      </c>
      <c r="FD10" s="4"/>
      <c r="FE10">
        <f>SQRT(FE6*FE6+FE7*FE7+FE8*FE8)</f>
        <v>135.5017653021539</v>
      </c>
      <c r="FH10" s="1" t="s">
        <v>1</v>
      </c>
      <c r="FI10">
        <f>SQRT(FI6*FI6+FI7*FI7+FI8*FI8)</f>
        <v>20.03122562401013</v>
      </c>
      <c r="FJ10" s="4"/>
      <c r="FK10">
        <f>SQRT(FK6*FK6+FK7*FK7+FK8*FK8)</f>
        <v>136.0210586637231</v>
      </c>
      <c r="FL10" s="4"/>
      <c r="FM10">
        <f>SQRT(FM6*FM6+FM7*FM7+FM8*FM8)</f>
        <v>16.948451256678293</v>
      </c>
      <c r="FN10" s="4"/>
      <c r="FO10">
        <f>SQRT(FO6*FO6+FO7*FO7+FO8*FO8)</f>
        <v>135.60135840027561</v>
      </c>
      <c r="FR10" s="1" t="s">
        <v>1</v>
      </c>
      <c r="FS10">
        <f>SQRT(FS6*FS6+FS7*FS7+FS8*FS8)</f>
        <v>20.74246851269154</v>
      </c>
      <c r="FT10" s="4"/>
      <c r="FU10">
        <f>SQRT(FU6*FU6+FU7*FU7+FU8*FU8)</f>
        <v>136.12761806481447</v>
      </c>
      <c r="FV10" s="4"/>
      <c r="FW10">
        <f>SQRT(FW6*FW6+FW7*FW7+FW8*FW8)</f>
        <v>17.783419243778738</v>
      </c>
      <c r="FX10" s="4"/>
      <c r="FY10">
        <f>SQRT(FY6*FY6+FY7*FY7+FY8*FY8)</f>
        <v>135.7082473543889</v>
      </c>
      <c r="GB10" s="1" t="s">
        <v>1</v>
      </c>
      <c r="GC10">
        <f>SQRT(GC6*GC6+GC7*GC7+GC8*GC8)</f>
        <v>21.47673159491453</v>
      </c>
      <c r="GD10" s="4"/>
      <c r="GE10">
        <f>SQRT(GE6*GE6+GE7*GE7+GE8*GE8)</f>
        <v>136.24143422615603</v>
      </c>
      <c r="GF10" s="4"/>
      <c r="GG10">
        <f>SQRT(GG6*GG6+GG7*GG7+GG8*GG8)</f>
        <v>18.634645153584223</v>
      </c>
      <c r="GH10" s="4"/>
      <c r="GI10">
        <f>SQRT(GI6*GI6+GI7*GI7+GI8*GI8)</f>
        <v>135.82241493950843</v>
      </c>
      <c r="GL10" s="1" t="s">
        <v>1</v>
      </c>
      <c r="GM10">
        <f>SQRT(GM6*GM6+GM7*GM7+GM8*GM8)</f>
        <v>22.23173407541571</v>
      </c>
      <c r="GN10" s="4"/>
      <c r="GO10">
        <f>SQRT(GO6*GO6+GO7*GO7+GO8*GO8)</f>
        <v>136.36248897699102</v>
      </c>
      <c r="GP10" s="4"/>
      <c r="GQ10">
        <f>SQRT(GQ6*GQ6+GQ7*GQ7+GQ8*GQ8)</f>
        <v>19.5</v>
      </c>
      <c r="GR10" s="4"/>
      <c r="GS10">
        <f>SQRT(GS6*GS6+GS7*GS7+GS8*GS8)</f>
        <v>135.94384281753992</v>
      </c>
      <c r="GV10" s="1" t="s">
        <v>1</v>
      </c>
      <c r="GW10">
        <f>SQRT(GW6*GW6+GW7*GW7+GW8*GW8)</f>
        <v>23.005434140654682</v>
      </c>
      <c r="GX10" s="4"/>
      <c r="GY10">
        <f>SQRT(GY6*GY6+GY7*GY7+GY8*GY8)</f>
        <v>136.49076305743185</v>
      </c>
      <c r="GZ10" s="4"/>
      <c r="HA10">
        <f>SQRT(HA6*HA6+HA7*HA7+HA8*HA8)</f>
        <v>20.377683872314833</v>
      </c>
      <c r="HB10" s="4"/>
      <c r="HC10">
        <f>SQRT(HC6*HC6+HC7*HC7+HC8*HC8)</f>
        <v>136.07251155174583</v>
      </c>
      <c r="HF10" s="1" t="s">
        <v>1</v>
      </c>
      <c r="HG10">
        <f>SQRT(HG6*HG6+HG7*HG7+HG8*HG8)</f>
        <v>23.79600806858159</v>
      </c>
      <c r="HH10" s="4"/>
      <c r="HI10">
        <f>SQRT(HI6*HI6+HI7*HI7+HI8*HI8)</f>
        <v>136.62623613347475</v>
      </c>
      <c r="HJ10" s="4"/>
      <c r="HK10">
        <f>SQRT(HK6*HK6+HK7*HK7+HK8*HK8)</f>
        <v>21.266170318136737</v>
      </c>
      <c r="HL10" s="4"/>
      <c r="HM10">
        <f>SQRT(HM6*HM6+HM7*HM7+HM8*HM8)</f>
        <v>136.20840062198806</v>
      </c>
      <c r="HP10" s="1" t="s">
        <v>1</v>
      </c>
      <c r="HQ10">
        <f>SQRT(HQ6*HQ6+HQ7*HQ7+HQ8*HQ8)</f>
        <v>24.60182920028509</v>
      </c>
      <c r="HR10" s="4"/>
      <c r="HS10">
        <f>SQRT(HS6*HS6+HS7*HS7+HS8*HS8)</f>
        <v>136.76888681275432</v>
      </c>
      <c r="HT10" s="4"/>
      <c r="HU10">
        <f>SQRT(HU6*HU6+HU7*HU7+HU8*HU8)</f>
        <v>22.1641602593015</v>
      </c>
      <c r="HV10" s="4"/>
      <c r="HW10">
        <f>SQRT(HW6*HW6+HW7*HW7+HW8*HW8)</f>
        <v>136.35148844072074</v>
      </c>
    </row>
    <row r="11" spans="1:231" ht="15">
      <c r="A11" s="32">
        <v>1</v>
      </c>
      <c r="B11" s="53">
        <f aca="true" t="shared" si="0" ref="B11:B30">2*H34</f>
        <v>0.0006333535739498353</v>
      </c>
      <c r="C11" s="99">
        <f aca="true" t="shared" si="1" ref="C11:C30">2*M34</f>
        <v>0.2907821439267575</v>
      </c>
      <c r="D11" s="100">
        <f aca="true" t="shared" si="2" ref="D11:D30">2*U34*$B$5*$E$6*$E$7</f>
        <v>0.06369646148450041</v>
      </c>
      <c r="X11" s="1" t="s">
        <v>2</v>
      </c>
      <c r="Y11">
        <f>+Y6*Y6+Y7*Y7</f>
        <v>49</v>
      </c>
      <c r="Z11" s="4"/>
      <c r="AA11">
        <f>+AA6*AA6+AA7*AA7</f>
        <v>18149.4784</v>
      </c>
      <c r="AB11" s="4"/>
      <c r="AC11">
        <f>+AC6*AC6+AC7*AC7</f>
        <v>49</v>
      </c>
      <c r="AD11" s="4"/>
      <c r="AE11">
        <f>+AE6*AE6+AE7*AE7</f>
        <v>18149.4784</v>
      </c>
      <c r="AH11" s="1" t="s">
        <v>2</v>
      </c>
      <c r="AI11">
        <f>+AI6*AI6+AI7*AI7</f>
        <v>50</v>
      </c>
      <c r="AJ11" s="4"/>
      <c r="AK11">
        <f>+AK6*AK6+AK7*AK7</f>
        <v>18150.4784</v>
      </c>
      <c r="AL11" s="4"/>
      <c r="AM11">
        <f>+AM6*AM6+AM7*AM7</f>
        <v>50</v>
      </c>
      <c r="AN11" s="4"/>
      <c r="AO11">
        <f>+AO6*AO6+AO7*AO7</f>
        <v>18150.4784</v>
      </c>
      <c r="AR11" s="1" t="s">
        <v>2</v>
      </c>
      <c r="AS11">
        <f>+AS6*AS6+AS7*AS7</f>
        <v>53</v>
      </c>
      <c r="AT11" s="4"/>
      <c r="AU11">
        <f>+AU6*AU6+AU7*AU7</f>
        <v>18153.4784</v>
      </c>
      <c r="AV11" s="4"/>
      <c r="AW11">
        <f>+AW6*AW6+AW7*AW7</f>
        <v>53</v>
      </c>
      <c r="AX11" s="4"/>
      <c r="AY11">
        <f>+AY6*AY6+AY7*AY7</f>
        <v>18153.4784</v>
      </c>
      <c r="BB11" s="1" t="s">
        <v>2</v>
      </c>
      <c r="BC11">
        <f>+BC6*BC6+BC7*BC7</f>
        <v>58</v>
      </c>
      <c r="BD11" s="4"/>
      <c r="BE11">
        <f>+BE6*BE6+BE7*BE7</f>
        <v>18158.4784</v>
      </c>
      <c r="BF11" s="4"/>
      <c r="BG11">
        <f>+BG6*BG6+BG7*BG7</f>
        <v>58</v>
      </c>
      <c r="BH11" s="4"/>
      <c r="BI11">
        <f>+BI6*BI6+BI7*BI7</f>
        <v>18158.4784</v>
      </c>
      <c r="BL11" s="1" t="s">
        <v>2</v>
      </c>
      <c r="BM11">
        <f>+BM6*BM6+BM7*BM7</f>
        <v>65</v>
      </c>
      <c r="BN11" s="4"/>
      <c r="BO11">
        <f>+BO6*BO6+BO7*BO7</f>
        <v>18165.4784</v>
      </c>
      <c r="BP11" s="4"/>
      <c r="BQ11">
        <f>+BQ6*BQ6+BQ7*BQ7</f>
        <v>65</v>
      </c>
      <c r="BR11" s="4"/>
      <c r="BS11">
        <f>+BS6*BS6+BS7*BS7</f>
        <v>18165.4784</v>
      </c>
      <c r="BV11" s="1" t="s">
        <v>2</v>
      </c>
      <c r="BW11">
        <f>+BW6*BW6+BW7*BW7</f>
        <v>74</v>
      </c>
      <c r="BX11" s="4"/>
      <c r="BY11">
        <f>+BY6*BY6+BY7*BY7</f>
        <v>18174.4784</v>
      </c>
      <c r="BZ11" s="4"/>
      <c r="CA11">
        <f>+CA6*CA6+CA7*CA7</f>
        <v>74</v>
      </c>
      <c r="CB11" s="4"/>
      <c r="CC11">
        <f>+CC6*CC6+CC7*CC7</f>
        <v>18174.4784</v>
      </c>
      <c r="CF11" s="1" t="s">
        <v>2</v>
      </c>
      <c r="CG11">
        <f>+CG6*CG6+CG7*CG7</f>
        <v>85</v>
      </c>
      <c r="CH11" s="4"/>
      <c r="CI11">
        <f>+CI6*CI6+CI7*CI7</f>
        <v>18185.4784</v>
      </c>
      <c r="CJ11" s="4"/>
      <c r="CK11">
        <f>+CK6*CK6+CK7*CK7</f>
        <v>85</v>
      </c>
      <c r="CL11" s="4"/>
      <c r="CM11">
        <f>+CM6*CM6+CM7*CM7</f>
        <v>18185.4784</v>
      </c>
      <c r="CP11" s="1" t="s">
        <v>2</v>
      </c>
      <c r="CQ11">
        <f>+CQ6*CQ6+CQ7*CQ7</f>
        <v>98</v>
      </c>
      <c r="CR11" s="4"/>
      <c r="CS11">
        <f>+CS6*CS6+CS7*CS7</f>
        <v>18198.4784</v>
      </c>
      <c r="CT11" s="4"/>
      <c r="CU11">
        <f>+CU6*CU6+CU7*CU7</f>
        <v>98</v>
      </c>
      <c r="CV11" s="4"/>
      <c r="CW11">
        <f>+CW6*CW6+CW7*CW7</f>
        <v>18198.4784</v>
      </c>
      <c r="CZ11" s="1" t="s">
        <v>2</v>
      </c>
      <c r="DA11">
        <f>+DA6*DA6+DA7*DA7</f>
        <v>113</v>
      </c>
      <c r="DB11" s="4"/>
      <c r="DC11">
        <f>+DC6*DC6+DC7*DC7</f>
        <v>18213.4784</v>
      </c>
      <c r="DD11" s="4"/>
      <c r="DE11">
        <f>+DE6*DE6+DE7*DE7</f>
        <v>113</v>
      </c>
      <c r="DF11" s="4"/>
      <c r="DG11">
        <f>+DG6*DG6+DG7*DG7</f>
        <v>18213.4784</v>
      </c>
      <c r="DJ11" s="1" t="s">
        <v>2</v>
      </c>
      <c r="DK11">
        <f>+DK6*DK6+DK7*DK7</f>
        <v>130</v>
      </c>
      <c r="DL11" s="4"/>
      <c r="DM11">
        <f>+DM6*DM6+DM7*DM7</f>
        <v>18230.4784</v>
      </c>
      <c r="DN11" s="4"/>
      <c r="DO11">
        <f>+DO6*DO6+DO7*DO7</f>
        <v>130</v>
      </c>
      <c r="DP11" s="4"/>
      <c r="DQ11">
        <f>+DQ6*DQ6+DQ7*DQ7</f>
        <v>18230.4784</v>
      </c>
      <c r="DT11" s="1" t="s">
        <v>2</v>
      </c>
      <c r="DU11">
        <f>+DU6*DU6+DU7*DU7</f>
        <v>149</v>
      </c>
      <c r="DV11" s="4"/>
      <c r="DW11">
        <f>+DW6*DW6+DW7*DW7</f>
        <v>18249.4784</v>
      </c>
      <c r="DX11" s="4"/>
      <c r="DY11">
        <f>+DY6*DY6+DY7*DY7</f>
        <v>149</v>
      </c>
      <c r="DZ11" s="4"/>
      <c r="EA11">
        <f>+EA6*EA6+EA7*EA7</f>
        <v>18249.4784</v>
      </c>
      <c r="ED11" s="1" t="s">
        <v>2</v>
      </c>
      <c r="EE11">
        <f>+EE6*EE6+EE7*EE7</f>
        <v>170</v>
      </c>
      <c r="EF11" s="4"/>
      <c r="EG11">
        <f>+EG6*EG6+EG7*EG7</f>
        <v>18270.4784</v>
      </c>
      <c r="EH11" s="4"/>
      <c r="EI11">
        <f>+EI6*EI6+EI7*EI7</f>
        <v>170</v>
      </c>
      <c r="EJ11" s="4"/>
      <c r="EK11">
        <f>+EK6*EK6+EK7*EK7</f>
        <v>18270.4784</v>
      </c>
      <c r="EN11" s="1" t="s">
        <v>2</v>
      </c>
      <c r="EO11">
        <f>+EO6*EO6+EO7*EO7</f>
        <v>193</v>
      </c>
      <c r="EP11" s="4"/>
      <c r="EQ11">
        <f>+EQ6*EQ6+EQ7*EQ7</f>
        <v>18293.4784</v>
      </c>
      <c r="ER11" s="4"/>
      <c r="ES11">
        <f>+ES6*ES6+ES7*ES7</f>
        <v>193</v>
      </c>
      <c r="ET11" s="4"/>
      <c r="EU11">
        <f>+EU6*EU6+EU7*EU7</f>
        <v>18293.4784</v>
      </c>
      <c r="EX11" s="1" t="s">
        <v>2</v>
      </c>
      <c r="EY11">
        <f>+EY6*EY6+EY7*EY7</f>
        <v>218</v>
      </c>
      <c r="EZ11" s="4"/>
      <c r="FA11">
        <f>+FA6*FA6+FA7*FA7</f>
        <v>18318.4784</v>
      </c>
      <c r="FB11" s="4"/>
      <c r="FC11">
        <f>+FC6*FC6+FC7*FC7</f>
        <v>218</v>
      </c>
      <c r="FD11" s="4"/>
      <c r="FE11">
        <f>+FE6*FE6+FE7*FE7</f>
        <v>18318.4784</v>
      </c>
      <c r="FH11" s="1" t="s">
        <v>2</v>
      </c>
      <c r="FI11">
        <f>+FI6*FI6+FI7*FI7</f>
        <v>245</v>
      </c>
      <c r="FJ11" s="4"/>
      <c r="FK11">
        <f>+FK6*FK6+FK7*FK7</f>
        <v>18345.4784</v>
      </c>
      <c r="FL11" s="4"/>
      <c r="FM11">
        <f>+FM6*FM6+FM7*FM7</f>
        <v>245</v>
      </c>
      <c r="FN11" s="4"/>
      <c r="FO11">
        <f>+FO6*FO6+FO7*FO7</f>
        <v>18345.4784</v>
      </c>
      <c r="FR11" s="1" t="s">
        <v>2</v>
      </c>
      <c r="FS11">
        <f>+FS6*FS6+FS7*FS7</f>
        <v>274</v>
      </c>
      <c r="FT11" s="4"/>
      <c r="FU11">
        <f>+FU6*FU6+FU7*FU7</f>
        <v>18374.4784</v>
      </c>
      <c r="FV11" s="4"/>
      <c r="FW11">
        <f>+FW6*FW6+FW7*FW7</f>
        <v>274</v>
      </c>
      <c r="FX11" s="4"/>
      <c r="FY11">
        <f>+FY6*FY6+FY7*FY7</f>
        <v>18374.4784</v>
      </c>
      <c r="GB11" s="1" t="s">
        <v>2</v>
      </c>
      <c r="GC11">
        <f>+GC6*GC6+GC7*GC7</f>
        <v>305</v>
      </c>
      <c r="GD11" s="4"/>
      <c r="GE11">
        <f>+GE6*GE6+GE7*GE7</f>
        <v>18405.4784</v>
      </c>
      <c r="GF11" s="4"/>
      <c r="GG11">
        <f>+GG6*GG6+GG7*GG7</f>
        <v>305</v>
      </c>
      <c r="GH11" s="4"/>
      <c r="GI11">
        <f>+GI6*GI6+GI7*GI7</f>
        <v>18405.4784</v>
      </c>
      <c r="GL11" s="1" t="s">
        <v>2</v>
      </c>
      <c r="GM11">
        <f>+GM6*GM6+GM7*GM7</f>
        <v>338</v>
      </c>
      <c r="GN11" s="4"/>
      <c r="GO11">
        <f>+GO6*GO6+GO7*GO7</f>
        <v>18438.4784</v>
      </c>
      <c r="GP11" s="4"/>
      <c r="GQ11">
        <f>+GQ6*GQ6+GQ7*GQ7</f>
        <v>338</v>
      </c>
      <c r="GR11" s="4"/>
      <c r="GS11">
        <f>+GS6*GS6+GS7*GS7</f>
        <v>18438.4784</v>
      </c>
      <c r="GV11" s="1" t="s">
        <v>2</v>
      </c>
      <c r="GW11">
        <f>+GW6*GW6+GW7*GW7</f>
        <v>373</v>
      </c>
      <c r="GX11" s="4"/>
      <c r="GY11">
        <f>+GY6*GY6+GY7*GY7</f>
        <v>18473.4784</v>
      </c>
      <c r="GZ11" s="4"/>
      <c r="HA11">
        <f>+HA6*HA6+HA7*HA7</f>
        <v>373</v>
      </c>
      <c r="HB11" s="4"/>
      <c r="HC11">
        <f>+HC6*HC6+HC7*HC7</f>
        <v>18473.4784</v>
      </c>
      <c r="HF11" s="1" t="s">
        <v>2</v>
      </c>
      <c r="HG11">
        <f>+HG6*HG6+HG7*HG7</f>
        <v>410</v>
      </c>
      <c r="HH11" s="4"/>
      <c r="HI11">
        <f>+HI6*HI6+HI7*HI7</f>
        <v>18510.4784</v>
      </c>
      <c r="HJ11" s="4"/>
      <c r="HK11">
        <f>+HK6*HK6+HK7*HK7</f>
        <v>410</v>
      </c>
      <c r="HL11" s="4"/>
      <c r="HM11">
        <f>+HM6*HM6+HM7*HM7</f>
        <v>18510.4784</v>
      </c>
      <c r="HP11" s="1" t="s">
        <v>2</v>
      </c>
      <c r="HQ11">
        <f>+HQ6*HQ6+HQ7*HQ7</f>
        <v>449</v>
      </c>
      <c r="HR11" s="4"/>
      <c r="HS11">
        <f>+HS6*HS6+HS7*HS7</f>
        <v>18549.4784</v>
      </c>
      <c r="HT11" s="4"/>
      <c r="HU11">
        <f>+HU6*HU6+HU7*HU7</f>
        <v>449</v>
      </c>
      <c r="HV11" s="4"/>
      <c r="HW11">
        <f>+HW6*HW6+HW7*HW7</f>
        <v>18549.4784</v>
      </c>
    </row>
    <row r="12" spans="1:231" ht="15">
      <c r="A12" s="32">
        <v>2</v>
      </c>
      <c r="B12" s="53">
        <f t="shared" si="0"/>
        <v>0.36596856384032583</v>
      </c>
      <c r="C12" s="99">
        <f t="shared" si="1"/>
        <v>0.5622087029529941</v>
      </c>
      <c r="D12" s="100">
        <f t="shared" si="2"/>
        <v>0.07514063352391642</v>
      </c>
      <c r="X12" s="1" t="s">
        <v>3</v>
      </c>
      <c r="Y12">
        <f>+Y6*Y6+Y8*Y8</f>
        <v>156.25</v>
      </c>
      <c r="Z12" s="4"/>
      <c r="AA12">
        <f>+AA6*AA6+AA8*AA8</f>
        <v>156.25</v>
      </c>
      <c r="AB12" s="4"/>
      <c r="AC12">
        <f>+AC6*AC6+AC8*AC8</f>
        <v>42.25</v>
      </c>
      <c r="AD12" s="4"/>
      <c r="AE12">
        <f>+AE6*AE6+AE8*AE8</f>
        <v>42.25</v>
      </c>
      <c r="AH12" s="1" t="s">
        <v>3</v>
      </c>
      <c r="AI12">
        <f>+AI6*AI6+AI8*AI8</f>
        <v>157.25</v>
      </c>
      <c r="AJ12" s="4"/>
      <c r="AK12">
        <f>+AK6*AK6+AK8*AK8</f>
        <v>157.25</v>
      </c>
      <c r="AL12" s="4"/>
      <c r="AM12">
        <f>+AM6*AM6+AM8*AM8</f>
        <v>43.25</v>
      </c>
      <c r="AN12" s="4"/>
      <c r="AO12">
        <f>+AO6*AO6+AO8*AO8</f>
        <v>43.25</v>
      </c>
      <c r="AR12" s="1" t="s">
        <v>3</v>
      </c>
      <c r="AS12">
        <f>+AS6*AS6+AS8*AS8</f>
        <v>160.25</v>
      </c>
      <c r="AT12" s="4"/>
      <c r="AU12">
        <f>+AU6*AU6+AU8*AU8</f>
        <v>160.25</v>
      </c>
      <c r="AV12" s="4"/>
      <c r="AW12">
        <f>+AW6*AW6+AW8*AW8</f>
        <v>46.25</v>
      </c>
      <c r="AX12" s="4"/>
      <c r="AY12">
        <f>+AY6*AY6+AY8*AY8</f>
        <v>46.25</v>
      </c>
      <c r="BB12" s="1" t="s">
        <v>3</v>
      </c>
      <c r="BC12">
        <f>+BC6*BC6+BC8*BC8</f>
        <v>165.25</v>
      </c>
      <c r="BD12" s="4"/>
      <c r="BE12">
        <f>+BE6*BE6+BE8*BE8</f>
        <v>165.25</v>
      </c>
      <c r="BF12" s="4"/>
      <c r="BG12">
        <f>+BG6*BG6+BG8*BG8</f>
        <v>51.25</v>
      </c>
      <c r="BH12" s="4"/>
      <c r="BI12">
        <f>+BI6*BI6+BI8*BI8</f>
        <v>51.25</v>
      </c>
      <c r="BL12" s="1" t="s">
        <v>3</v>
      </c>
      <c r="BM12">
        <f>+BM6*BM6+BM8*BM8</f>
        <v>172.25</v>
      </c>
      <c r="BN12" s="4"/>
      <c r="BO12">
        <f>+BO6*BO6+BO8*BO8</f>
        <v>172.25</v>
      </c>
      <c r="BP12" s="4"/>
      <c r="BQ12">
        <f>+BQ6*BQ6+BQ8*BQ8</f>
        <v>58.25</v>
      </c>
      <c r="BR12" s="4"/>
      <c r="BS12">
        <f>+BS6*BS6+BS8*BS8</f>
        <v>58.25</v>
      </c>
      <c r="BV12" s="1" t="s">
        <v>3</v>
      </c>
      <c r="BW12">
        <f>+BW6*BW6+BW8*BW8</f>
        <v>181.25</v>
      </c>
      <c r="BX12" s="4"/>
      <c r="BY12">
        <f>+BY6*BY6+BY8*BY8</f>
        <v>181.25</v>
      </c>
      <c r="BZ12" s="4"/>
      <c r="CA12">
        <f>+CA6*CA6+CA8*CA8</f>
        <v>67.25</v>
      </c>
      <c r="CB12" s="4"/>
      <c r="CC12">
        <f>+CC6*CC6+CC8*CC8</f>
        <v>67.25</v>
      </c>
      <c r="CF12" s="1" t="s">
        <v>3</v>
      </c>
      <c r="CG12">
        <f>+CG6*CG6+CG8*CG8</f>
        <v>192.25</v>
      </c>
      <c r="CH12" s="4"/>
      <c r="CI12">
        <f>+CI6*CI6+CI8*CI8</f>
        <v>192.25</v>
      </c>
      <c r="CJ12" s="4"/>
      <c r="CK12">
        <f>+CK6*CK6+CK8*CK8</f>
        <v>78.25</v>
      </c>
      <c r="CL12" s="4"/>
      <c r="CM12">
        <f>+CM6*CM6+CM8*CM8</f>
        <v>78.25</v>
      </c>
      <c r="CP12" s="1" t="s">
        <v>3</v>
      </c>
      <c r="CQ12">
        <f>+CQ6*CQ6+CQ8*CQ8</f>
        <v>205.25</v>
      </c>
      <c r="CR12" s="4"/>
      <c r="CS12">
        <f>+CS6*CS6+CS8*CS8</f>
        <v>205.25</v>
      </c>
      <c r="CT12" s="4"/>
      <c r="CU12">
        <f>+CU6*CU6+CU8*CU8</f>
        <v>91.25</v>
      </c>
      <c r="CV12" s="4"/>
      <c r="CW12">
        <f>+CW6*CW6+CW8*CW8</f>
        <v>91.25</v>
      </c>
      <c r="CZ12" s="1" t="s">
        <v>3</v>
      </c>
      <c r="DA12">
        <f>+DA6*DA6+DA8*DA8</f>
        <v>220.25</v>
      </c>
      <c r="DB12" s="4"/>
      <c r="DC12">
        <f>+DC6*DC6+DC8*DC8</f>
        <v>220.25</v>
      </c>
      <c r="DD12" s="4"/>
      <c r="DE12">
        <f>+DE6*DE6+DE8*DE8</f>
        <v>106.25</v>
      </c>
      <c r="DF12" s="4"/>
      <c r="DG12">
        <f>+DG6*DG6+DG8*DG8</f>
        <v>106.25</v>
      </c>
      <c r="DJ12" s="1" t="s">
        <v>3</v>
      </c>
      <c r="DK12">
        <f>+DK6*DK6+DK8*DK8</f>
        <v>237.25</v>
      </c>
      <c r="DL12" s="4"/>
      <c r="DM12">
        <f>+DM6*DM6+DM8*DM8</f>
        <v>237.25</v>
      </c>
      <c r="DN12" s="4"/>
      <c r="DO12">
        <f>+DO6*DO6+DO8*DO8</f>
        <v>123.25</v>
      </c>
      <c r="DP12" s="4"/>
      <c r="DQ12">
        <f>+DQ6*DQ6+DQ8*DQ8</f>
        <v>123.25</v>
      </c>
      <c r="DT12" s="1" t="s">
        <v>3</v>
      </c>
      <c r="DU12">
        <f>+DU6*DU6+DU8*DU8</f>
        <v>256.25</v>
      </c>
      <c r="DV12" s="4"/>
      <c r="DW12">
        <f>+DW6*DW6+DW8*DW8</f>
        <v>256.25</v>
      </c>
      <c r="DX12" s="4"/>
      <c r="DY12">
        <f>+DY6*DY6+DY8*DY8</f>
        <v>142.25</v>
      </c>
      <c r="DZ12" s="4"/>
      <c r="EA12">
        <f>+EA6*EA6+EA8*EA8</f>
        <v>142.25</v>
      </c>
      <c r="ED12" s="1" t="s">
        <v>3</v>
      </c>
      <c r="EE12">
        <f>+EE6*EE6+EE8*EE8</f>
        <v>277.25</v>
      </c>
      <c r="EF12" s="4"/>
      <c r="EG12">
        <f>+EG6*EG6+EG8*EG8</f>
        <v>277.25</v>
      </c>
      <c r="EH12" s="4"/>
      <c r="EI12">
        <f>+EI6*EI6+EI8*EI8</f>
        <v>163.25</v>
      </c>
      <c r="EJ12" s="4"/>
      <c r="EK12">
        <f>+EK6*EK6+EK8*EK8</f>
        <v>163.25</v>
      </c>
      <c r="EN12" s="1" t="s">
        <v>3</v>
      </c>
      <c r="EO12">
        <f>+EO6*EO6+EO8*EO8</f>
        <v>300.25</v>
      </c>
      <c r="EP12" s="4"/>
      <c r="EQ12">
        <f>+EQ6*EQ6+EQ8*EQ8</f>
        <v>300.25</v>
      </c>
      <c r="ER12" s="4"/>
      <c r="ES12">
        <f>+ES6*ES6+ES8*ES8</f>
        <v>186.25</v>
      </c>
      <c r="ET12" s="4"/>
      <c r="EU12">
        <f>+EU6*EU6+EU8*EU8</f>
        <v>186.25</v>
      </c>
      <c r="EX12" s="1" t="s">
        <v>3</v>
      </c>
      <c r="EY12">
        <f>+EY6*EY6+EY8*EY8</f>
        <v>325.25</v>
      </c>
      <c r="EZ12" s="4"/>
      <c r="FA12">
        <f>+FA6*FA6+FA8*FA8</f>
        <v>325.25</v>
      </c>
      <c r="FB12" s="4"/>
      <c r="FC12">
        <f>+FC6*FC6+FC8*FC8</f>
        <v>211.25</v>
      </c>
      <c r="FD12" s="4"/>
      <c r="FE12">
        <f>+FE6*FE6+FE8*FE8</f>
        <v>211.25</v>
      </c>
      <c r="FH12" s="1" t="s">
        <v>3</v>
      </c>
      <c r="FI12">
        <f>+FI6*FI6+FI8*FI8</f>
        <v>352.25</v>
      </c>
      <c r="FJ12" s="4"/>
      <c r="FK12">
        <f>+FK6*FK6+FK8*FK8</f>
        <v>352.25</v>
      </c>
      <c r="FL12" s="4"/>
      <c r="FM12">
        <f>+FM6*FM6+FM8*FM8</f>
        <v>238.25</v>
      </c>
      <c r="FN12" s="4"/>
      <c r="FO12">
        <f>+FO6*FO6+FO8*FO8</f>
        <v>238.25</v>
      </c>
      <c r="FR12" s="1" t="s">
        <v>3</v>
      </c>
      <c r="FS12">
        <f>+FS6*FS6+FS8*FS8</f>
        <v>381.25</v>
      </c>
      <c r="FT12" s="4"/>
      <c r="FU12">
        <f>+FU6*FU6+FU8*FU8</f>
        <v>381.25</v>
      </c>
      <c r="FV12" s="4"/>
      <c r="FW12">
        <f>+FW6*FW6+FW8*FW8</f>
        <v>267.25</v>
      </c>
      <c r="FX12" s="4"/>
      <c r="FY12">
        <f>+FY6*FY6+FY8*FY8</f>
        <v>267.25</v>
      </c>
      <c r="GB12" s="1" t="s">
        <v>3</v>
      </c>
      <c r="GC12">
        <f>+GC6*GC6+GC8*GC8</f>
        <v>412.25</v>
      </c>
      <c r="GD12" s="4"/>
      <c r="GE12">
        <f>+GE6*GE6+GE8*GE8</f>
        <v>412.25</v>
      </c>
      <c r="GF12" s="4"/>
      <c r="GG12">
        <f>+GG6*GG6+GG8*GG8</f>
        <v>298.25</v>
      </c>
      <c r="GH12" s="4"/>
      <c r="GI12">
        <f>+GI6*GI6+GI8*GI8</f>
        <v>298.25</v>
      </c>
      <c r="GL12" s="1" t="s">
        <v>3</v>
      </c>
      <c r="GM12">
        <f>+GM6*GM6+GM8*GM8</f>
        <v>445.25</v>
      </c>
      <c r="GN12" s="4"/>
      <c r="GO12">
        <f>+GO6*GO6+GO8*GO8</f>
        <v>445.25</v>
      </c>
      <c r="GP12" s="4"/>
      <c r="GQ12">
        <f>+GQ6*GQ6+GQ8*GQ8</f>
        <v>331.25</v>
      </c>
      <c r="GR12" s="4"/>
      <c r="GS12">
        <f>+GS6*GS6+GS8*GS8</f>
        <v>331.25</v>
      </c>
      <c r="GV12" s="1" t="s">
        <v>3</v>
      </c>
      <c r="GW12">
        <f>+GW6*GW6+GW8*GW8</f>
        <v>480.25</v>
      </c>
      <c r="GX12" s="4"/>
      <c r="GY12">
        <f>+GY6*GY6+GY8*GY8</f>
        <v>480.25</v>
      </c>
      <c r="GZ12" s="4"/>
      <c r="HA12">
        <f>+HA6*HA6+HA8*HA8</f>
        <v>366.25</v>
      </c>
      <c r="HB12" s="4"/>
      <c r="HC12">
        <f>+HC6*HC6+HC8*HC8</f>
        <v>366.25</v>
      </c>
      <c r="HF12" s="1" t="s">
        <v>3</v>
      </c>
      <c r="HG12">
        <f>+HG6*HG6+HG8*HG8</f>
        <v>517.25</v>
      </c>
      <c r="HH12" s="4"/>
      <c r="HI12">
        <f>+HI6*HI6+HI8*HI8</f>
        <v>517.25</v>
      </c>
      <c r="HJ12" s="4"/>
      <c r="HK12">
        <f>+HK6*HK6+HK8*HK8</f>
        <v>403.25</v>
      </c>
      <c r="HL12" s="4"/>
      <c r="HM12">
        <f>+HM6*HM6+HM8*HM8</f>
        <v>403.25</v>
      </c>
      <c r="HP12" s="1" t="s">
        <v>3</v>
      </c>
      <c r="HQ12">
        <f>+HQ6*HQ6+HQ8*HQ8</f>
        <v>556.25</v>
      </c>
      <c r="HR12" s="4"/>
      <c r="HS12">
        <f>+HS6*HS6+HS8*HS8</f>
        <v>556.25</v>
      </c>
      <c r="HT12" s="4"/>
      <c r="HU12">
        <f>+HU6*HU6+HU8*HU8</f>
        <v>442.25</v>
      </c>
      <c r="HV12" s="4"/>
      <c r="HW12">
        <f>+HW6*HW6+HW8*HW8</f>
        <v>442.25</v>
      </c>
    </row>
    <row r="13" spans="1:232" ht="15">
      <c r="A13" s="32">
        <v>3</v>
      </c>
      <c r="B13" s="53">
        <f t="shared" si="0"/>
        <v>0.6692919496999727</v>
      </c>
      <c r="C13" s="99">
        <f t="shared" si="1"/>
        <v>0.7796118283767858</v>
      </c>
      <c r="D13" s="100">
        <f t="shared" si="2"/>
        <v>0.08650612323018825</v>
      </c>
      <c r="X13" s="1" t="s">
        <v>4</v>
      </c>
      <c r="Y13">
        <f>+Y7*Y7+Y8*Y8</f>
        <v>205.25</v>
      </c>
      <c r="Z13" s="4"/>
      <c r="AA13">
        <f>+AA7*AA7+AA8*AA8</f>
        <v>18305.7284</v>
      </c>
      <c r="AB13" s="4"/>
      <c r="AC13">
        <f>+AC7*AC7+AC8*AC8</f>
        <v>91.25</v>
      </c>
      <c r="AD13" s="4"/>
      <c r="AE13">
        <f>+AE7*AE7+AE8*AE8</f>
        <v>18191.7284</v>
      </c>
      <c r="AF13" s="1"/>
      <c r="AH13" s="1" t="s">
        <v>4</v>
      </c>
      <c r="AI13">
        <f>+AI7*AI7+AI8*AI8</f>
        <v>205.25</v>
      </c>
      <c r="AJ13" s="4"/>
      <c r="AK13">
        <f>+AK7*AK7+AK8*AK8</f>
        <v>18305.7284</v>
      </c>
      <c r="AL13" s="4"/>
      <c r="AM13">
        <f>+AM7*AM7+AM8*AM8</f>
        <v>91.25</v>
      </c>
      <c r="AN13" s="4"/>
      <c r="AO13">
        <f>+AO7*AO7+AO8*AO8</f>
        <v>18191.7284</v>
      </c>
      <c r="AP13" s="1"/>
      <c r="AR13" s="1" t="s">
        <v>4</v>
      </c>
      <c r="AS13">
        <f>+AS7*AS7+AS8*AS8</f>
        <v>205.25</v>
      </c>
      <c r="AT13" s="4"/>
      <c r="AU13">
        <f>+AU7*AU7+AU8*AU8</f>
        <v>18305.7284</v>
      </c>
      <c r="AV13" s="4"/>
      <c r="AW13">
        <f>+AW7*AW7+AW8*AW8</f>
        <v>91.25</v>
      </c>
      <c r="AX13" s="4"/>
      <c r="AY13">
        <f>+AY7*AY7+AY8*AY8</f>
        <v>18191.7284</v>
      </c>
      <c r="AZ13" s="1" t="s">
        <v>0</v>
      </c>
      <c r="BB13" s="1" t="s">
        <v>4</v>
      </c>
      <c r="BC13">
        <f>+BC7*BC7+BC8*BC8</f>
        <v>205.25</v>
      </c>
      <c r="BD13" s="4"/>
      <c r="BE13">
        <f>+BE7*BE7+BE8*BE8</f>
        <v>18305.7284</v>
      </c>
      <c r="BF13" s="4"/>
      <c r="BG13">
        <f>+BG7*BG7+BG8*BG8</f>
        <v>91.25</v>
      </c>
      <c r="BH13" s="4"/>
      <c r="BI13">
        <f>+BI7*BI7+BI8*BI8</f>
        <v>18191.7284</v>
      </c>
      <c r="BJ13" s="1" t="s">
        <v>0</v>
      </c>
      <c r="BL13" s="1" t="s">
        <v>4</v>
      </c>
      <c r="BM13">
        <f>+BM7*BM7+BM8*BM8</f>
        <v>205.25</v>
      </c>
      <c r="BN13" s="4"/>
      <c r="BO13">
        <f>+BO7*BO7+BO8*BO8</f>
        <v>18305.7284</v>
      </c>
      <c r="BP13" s="4"/>
      <c r="BQ13">
        <f>+BQ7*BQ7+BQ8*BQ8</f>
        <v>91.25</v>
      </c>
      <c r="BR13" s="4"/>
      <c r="BS13">
        <f>+BS7*BS7+BS8*BS8</f>
        <v>18191.7284</v>
      </c>
      <c r="BT13" s="1" t="s">
        <v>0</v>
      </c>
      <c r="BV13" s="1" t="s">
        <v>4</v>
      </c>
      <c r="BW13">
        <f>+BW7*BW7+BW8*BW8</f>
        <v>205.25</v>
      </c>
      <c r="BX13" s="4"/>
      <c r="BY13">
        <f>+BY7*BY7+BY8*BY8</f>
        <v>18305.7284</v>
      </c>
      <c r="BZ13" s="4"/>
      <c r="CA13">
        <f>+CA7*CA7+CA8*CA8</f>
        <v>91.25</v>
      </c>
      <c r="CB13" s="4"/>
      <c r="CC13">
        <f>+CC7*CC7+CC8*CC8</f>
        <v>18191.7284</v>
      </c>
      <c r="CD13" s="1" t="s">
        <v>0</v>
      </c>
      <c r="CF13" s="1" t="s">
        <v>4</v>
      </c>
      <c r="CG13">
        <f>+CG7*CG7+CG8*CG8</f>
        <v>205.25</v>
      </c>
      <c r="CH13" s="4"/>
      <c r="CI13">
        <f>+CI7*CI7+CI8*CI8</f>
        <v>18305.7284</v>
      </c>
      <c r="CJ13" s="4"/>
      <c r="CK13">
        <f>+CK7*CK7+CK8*CK8</f>
        <v>91.25</v>
      </c>
      <c r="CL13" s="4"/>
      <c r="CM13">
        <f>+CM7*CM7+CM8*CM8</f>
        <v>18191.7284</v>
      </c>
      <c r="CN13" s="1" t="s">
        <v>0</v>
      </c>
      <c r="CP13" s="1" t="s">
        <v>4</v>
      </c>
      <c r="CQ13">
        <f>+CQ7*CQ7+CQ8*CQ8</f>
        <v>205.25</v>
      </c>
      <c r="CR13" s="4"/>
      <c r="CS13">
        <f>+CS7*CS7+CS8*CS8</f>
        <v>18305.7284</v>
      </c>
      <c r="CT13" s="4"/>
      <c r="CU13">
        <f>+CU7*CU7+CU8*CU8</f>
        <v>91.25</v>
      </c>
      <c r="CV13" s="4"/>
      <c r="CW13">
        <f>+CW7*CW7+CW8*CW8</f>
        <v>18191.7284</v>
      </c>
      <c r="CX13" s="1" t="s">
        <v>0</v>
      </c>
      <c r="CZ13" s="1" t="s">
        <v>4</v>
      </c>
      <c r="DA13">
        <f>+DA7*DA7+DA8*DA8</f>
        <v>205.25</v>
      </c>
      <c r="DB13" s="4"/>
      <c r="DC13">
        <f>+DC7*DC7+DC8*DC8</f>
        <v>18305.7284</v>
      </c>
      <c r="DD13" s="4"/>
      <c r="DE13">
        <f>+DE7*DE7+DE8*DE8</f>
        <v>91.25</v>
      </c>
      <c r="DF13" s="4"/>
      <c r="DG13">
        <f>+DG7*DG7+DG8*DG8</f>
        <v>18191.7284</v>
      </c>
      <c r="DH13" s="1" t="s">
        <v>0</v>
      </c>
      <c r="DJ13" s="1" t="s">
        <v>4</v>
      </c>
      <c r="DK13">
        <f>+DK7*DK7+DK8*DK8</f>
        <v>205.25</v>
      </c>
      <c r="DL13" s="4"/>
      <c r="DM13">
        <f>+DM7*DM7+DM8*DM8</f>
        <v>18305.7284</v>
      </c>
      <c r="DN13" s="4"/>
      <c r="DO13">
        <f>+DO7*DO7+DO8*DO8</f>
        <v>91.25</v>
      </c>
      <c r="DP13" s="4"/>
      <c r="DQ13">
        <f>+DQ7*DQ7+DQ8*DQ8</f>
        <v>18191.7284</v>
      </c>
      <c r="DR13" s="1" t="s">
        <v>0</v>
      </c>
      <c r="DT13" s="1" t="s">
        <v>4</v>
      </c>
      <c r="DU13">
        <f>+DU7*DU7+DU8*DU8</f>
        <v>205.25</v>
      </c>
      <c r="DV13" s="4"/>
      <c r="DW13">
        <f>+DW7*DW7+DW8*DW8</f>
        <v>18305.7284</v>
      </c>
      <c r="DX13" s="4"/>
      <c r="DY13">
        <f>+DY7*DY7+DY8*DY8</f>
        <v>91.25</v>
      </c>
      <c r="DZ13" s="4"/>
      <c r="EA13">
        <f>+EA7*EA7+EA8*EA8</f>
        <v>18191.7284</v>
      </c>
      <c r="EB13" s="1" t="s">
        <v>0</v>
      </c>
      <c r="ED13" s="1" t="s">
        <v>4</v>
      </c>
      <c r="EE13">
        <f>+EE7*EE7+EE8*EE8</f>
        <v>205.25</v>
      </c>
      <c r="EF13" s="4"/>
      <c r="EG13">
        <f>+EG7*EG7+EG8*EG8</f>
        <v>18305.7284</v>
      </c>
      <c r="EH13" s="4"/>
      <c r="EI13">
        <f>+EI7*EI7+EI8*EI8</f>
        <v>91.25</v>
      </c>
      <c r="EJ13" s="4"/>
      <c r="EK13">
        <f>+EK7*EK7+EK8*EK8</f>
        <v>18191.7284</v>
      </c>
      <c r="EL13" s="1" t="s">
        <v>0</v>
      </c>
      <c r="EN13" s="1" t="s">
        <v>4</v>
      </c>
      <c r="EO13">
        <f>+EO7*EO7+EO8*EO8</f>
        <v>205.25</v>
      </c>
      <c r="EP13" s="4"/>
      <c r="EQ13">
        <f>+EQ7*EQ7+EQ8*EQ8</f>
        <v>18305.7284</v>
      </c>
      <c r="ER13" s="4"/>
      <c r="ES13">
        <f>+ES7*ES7+ES8*ES8</f>
        <v>91.25</v>
      </c>
      <c r="ET13" s="4"/>
      <c r="EU13">
        <f>+EU7*EU7+EU8*EU8</f>
        <v>18191.7284</v>
      </c>
      <c r="EV13" s="1" t="s">
        <v>0</v>
      </c>
      <c r="EX13" s="1" t="s">
        <v>4</v>
      </c>
      <c r="EY13">
        <f>+EY7*EY7+EY8*EY8</f>
        <v>205.25</v>
      </c>
      <c r="EZ13" s="4"/>
      <c r="FA13">
        <f>+FA7*FA7+FA8*FA8</f>
        <v>18305.7284</v>
      </c>
      <c r="FB13" s="4"/>
      <c r="FC13">
        <f>+FC7*FC7+FC8*FC8</f>
        <v>91.25</v>
      </c>
      <c r="FD13" s="4"/>
      <c r="FE13">
        <f>+FE7*FE7+FE8*FE8</f>
        <v>18191.7284</v>
      </c>
      <c r="FF13" s="1" t="s">
        <v>0</v>
      </c>
      <c r="FH13" s="1" t="s">
        <v>4</v>
      </c>
      <c r="FI13">
        <f>+FI7*FI7+FI8*FI8</f>
        <v>205.25</v>
      </c>
      <c r="FJ13" s="4"/>
      <c r="FK13">
        <f>+FK7*FK7+FK8*FK8</f>
        <v>18305.7284</v>
      </c>
      <c r="FL13" s="4"/>
      <c r="FM13">
        <f>+FM7*FM7+FM8*FM8</f>
        <v>91.25</v>
      </c>
      <c r="FN13" s="4"/>
      <c r="FO13">
        <f>+FO7*FO7+FO8*FO8</f>
        <v>18191.7284</v>
      </c>
      <c r="FP13" s="1" t="s">
        <v>0</v>
      </c>
      <c r="FR13" s="1" t="s">
        <v>4</v>
      </c>
      <c r="FS13">
        <f>+FS7*FS7+FS8*FS8</f>
        <v>205.25</v>
      </c>
      <c r="FT13" s="4"/>
      <c r="FU13">
        <f>+FU7*FU7+FU8*FU8</f>
        <v>18305.7284</v>
      </c>
      <c r="FV13" s="4"/>
      <c r="FW13">
        <f>+FW7*FW7+FW8*FW8</f>
        <v>91.25</v>
      </c>
      <c r="FX13" s="4"/>
      <c r="FY13">
        <f>+FY7*FY7+FY8*FY8</f>
        <v>18191.7284</v>
      </c>
      <c r="FZ13" s="1" t="s">
        <v>0</v>
      </c>
      <c r="GB13" s="1" t="s">
        <v>4</v>
      </c>
      <c r="GC13">
        <f>+GC7*GC7+GC8*GC8</f>
        <v>205.25</v>
      </c>
      <c r="GD13" s="4"/>
      <c r="GE13">
        <f>+GE7*GE7+GE8*GE8</f>
        <v>18305.7284</v>
      </c>
      <c r="GF13" s="4"/>
      <c r="GG13">
        <f>+GG7*GG7+GG8*GG8</f>
        <v>91.25</v>
      </c>
      <c r="GH13" s="4"/>
      <c r="GI13">
        <f>+GI7*GI7+GI8*GI8</f>
        <v>18191.7284</v>
      </c>
      <c r="GJ13" s="1" t="s">
        <v>0</v>
      </c>
      <c r="GL13" s="1" t="s">
        <v>4</v>
      </c>
      <c r="GM13">
        <f>+GM7*GM7+GM8*GM8</f>
        <v>205.25</v>
      </c>
      <c r="GN13" s="4"/>
      <c r="GO13">
        <f>+GO7*GO7+GO8*GO8</f>
        <v>18305.7284</v>
      </c>
      <c r="GP13" s="4"/>
      <c r="GQ13">
        <f>+GQ7*GQ7+GQ8*GQ8</f>
        <v>91.25</v>
      </c>
      <c r="GR13" s="4"/>
      <c r="GS13">
        <f>+GS7*GS7+GS8*GS8</f>
        <v>18191.7284</v>
      </c>
      <c r="GT13" s="1" t="s">
        <v>0</v>
      </c>
      <c r="GV13" s="1" t="s">
        <v>4</v>
      </c>
      <c r="GW13">
        <f>+GW7*GW7+GW8*GW8</f>
        <v>205.25</v>
      </c>
      <c r="GX13" s="4"/>
      <c r="GY13">
        <f>+GY7*GY7+GY8*GY8</f>
        <v>18305.7284</v>
      </c>
      <c r="GZ13" s="4"/>
      <c r="HA13">
        <f>+HA7*HA7+HA8*HA8</f>
        <v>91.25</v>
      </c>
      <c r="HB13" s="4"/>
      <c r="HC13">
        <f>+HC7*HC7+HC8*HC8</f>
        <v>18191.7284</v>
      </c>
      <c r="HD13" s="1" t="s">
        <v>0</v>
      </c>
      <c r="HF13" s="1" t="s">
        <v>4</v>
      </c>
      <c r="HG13">
        <f>+HG7*HG7+HG8*HG8</f>
        <v>205.25</v>
      </c>
      <c r="HH13" s="4"/>
      <c r="HI13">
        <f>+HI7*HI7+HI8*HI8</f>
        <v>18305.7284</v>
      </c>
      <c r="HJ13" s="4"/>
      <c r="HK13">
        <f>+HK7*HK7+HK8*HK8</f>
        <v>91.25</v>
      </c>
      <c r="HL13" s="4"/>
      <c r="HM13">
        <f>+HM7*HM7+HM8*HM8</f>
        <v>18191.7284</v>
      </c>
      <c r="HN13" s="1" t="s">
        <v>0</v>
      </c>
      <c r="HP13" s="1" t="s">
        <v>4</v>
      </c>
      <c r="HQ13">
        <f>+HQ7*HQ7+HQ8*HQ8</f>
        <v>205.25</v>
      </c>
      <c r="HR13" s="4"/>
      <c r="HS13">
        <f>+HS7*HS7+HS8*HS8</f>
        <v>18305.7284</v>
      </c>
      <c r="HT13" s="4"/>
      <c r="HU13">
        <f>+HU7*HU7+HU8*HU8</f>
        <v>91.25</v>
      </c>
      <c r="HV13" s="4"/>
      <c r="HW13">
        <f>+HW7*HW7+HW8*HW8</f>
        <v>18191.7284</v>
      </c>
      <c r="HX13" s="1" t="s">
        <v>0</v>
      </c>
    </row>
    <row r="14" spans="1:231" ht="12.75">
      <c r="A14" s="32">
        <v>4</v>
      </c>
      <c r="B14" s="53">
        <f t="shared" si="0"/>
        <v>0.8997237356591901</v>
      </c>
      <c r="C14" s="99">
        <f t="shared" si="1"/>
        <v>0.9351677747935035</v>
      </c>
      <c r="D14" s="100">
        <f t="shared" si="2"/>
        <v>0.097754301533183</v>
      </c>
      <c r="X14" s="1" t="s">
        <v>63</v>
      </c>
      <c r="Y14">
        <f>1/8/ATAN(1)</f>
        <v>0.15915494309189535</v>
      </c>
      <c r="Z14" s="4"/>
      <c r="AA14" s="4"/>
      <c r="AB14" s="4"/>
      <c r="AC14" s="4"/>
      <c r="AD14" s="4"/>
      <c r="AE14" s="4"/>
      <c r="AH14">
        <f>1/8/ATAN(1)</f>
        <v>0.15915494309189535</v>
      </c>
      <c r="AJ14" s="4"/>
      <c r="AK14" s="4"/>
      <c r="AL14" s="4"/>
      <c r="AM14" s="4"/>
      <c r="AN14" s="4"/>
      <c r="AO14" s="4"/>
      <c r="AR14">
        <f>1/8/ATAN(1)</f>
        <v>0.15915494309189535</v>
      </c>
      <c r="AT14" s="4"/>
      <c r="AU14" s="4"/>
      <c r="AV14" s="4"/>
      <c r="AW14" s="4"/>
      <c r="AX14" s="4"/>
      <c r="AY14" s="4"/>
      <c r="BB14">
        <f>1/8/ATAN(1)</f>
        <v>0.15915494309189535</v>
      </c>
      <c r="BD14" s="4"/>
      <c r="BE14" s="4"/>
      <c r="BF14" s="4"/>
      <c r="BG14" s="4"/>
      <c r="BH14" s="4"/>
      <c r="BI14" s="4"/>
      <c r="BL14">
        <f>1/8/ATAN(1)</f>
        <v>0.15915494309189535</v>
      </c>
      <c r="BN14" s="4"/>
      <c r="BO14" s="4"/>
      <c r="BP14" s="4"/>
      <c r="BQ14" s="4"/>
      <c r="BR14" s="4"/>
      <c r="BS14" s="4"/>
      <c r="BV14">
        <f>1/8/ATAN(1)</f>
        <v>0.15915494309189535</v>
      </c>
      <c r="BX14" s="4"/>
      <c r="BY14" s="4"/>
      <c r="BZ14" s="4"/>
      <c r="CA14" s="4"/>
      <c r="CB14" s="4"/>
      <c r="CC14" s="4"/>
      <c r="CF14">
        <f>1/8/ATAN(1)</f>
        <v>0.15915494309189535</v>
      </c>
      <c r="CH14" s="4"/>
      <c r="CI14" s="4"/>
      <c r="CJ14" s="4"/>
      <c r="CK14" s="4"/>
      <c r="CL14" s="4"/>
      <c r="CM14" s="4"/>
      <c r="CP14">
        <f>1/8/ATAN(1)</f>
        <v>0.15915494309189535</v>
      </c>
      <c r="CR14" s="4"/>
      <c r="CS14" s="4"/>
      <c r="CT14" s="4"/>
      <c r="CU14" s="4"/>
      <c r="CV14" s="4"/>
      <c r="CW14" s="4"/>
      <c r="CZ14">
        <f>1/8/ATAN(1)</f>
        <v>0.15915494309189535</v>
      </c>
      <c r="DB14" s="4"/>
      <c r="DC14" s="4"/>
      <c r="DD14" s="4"/>
      <c r="DE14" s="4"/>
      <c r="DF14" s="4"/>
      <c r="DG14" s="4"/>
      <c r="DJ14">
        <f>1/8/ATAN(1)</f>
        <v>0.15915494309189535</v>
      </c>
      <c r="DL14" s="4"/>
      <c r="DM14" s="4"/>
      <c r="DN14" s="4"/>
      <c r="DO14" s="4"/>
      <c r="DP14" s="4"/>
      <c r="DQ14" s="4"/>
      <c r="DT14">
        <f>1/8/ATAN(1)</f>
        <v>0.15915494309189535</v>
      </c>
      <c r="DV14" s="4"/>
      <c r="DW14" s="4"/>
      <c r="DX14" s="4"/>
      <c r="DY14" s="4"/>
      <c r="DZ14" s="4"/>
      <c r="EA14" s="4"/>
      <c r="ED14">
        <f>1/8/ATAN(1)</f>
        <v>0.15915494309189535</v>
      </c>
      <c r="EF14" s="4"/>
      <c r="EG14" s="4"/>
      <c r="EH14" s="4"/>
      <c r="EI14" s="4"/>
      <c r="EJ14" s="4"/>
      <c r="EK14" s="4"/>
      <c r="EN14">
        <f>1/8/ATAN(1)</f>
        <v>0.15915494309189535</v>
      </c>
      <c r="EP14" s="4"/>
      <c r="EQ14" s="4"/>
      <c r="ER14" s="4"/>
      <c r="ES14" s="4"/>
      <c r="ET14" s="4"/>
      <c r="EU14" s="4"/>
      <c r="EX14">
        <f>1/8/ATAN(1)</f>
        <v>0.15915494309189535</v>
      </c>
      <c r="EZ14" s="4"/>
      <c r="FA14" s="4"/>
      <c r="FB14" s="4"/>
      <c r="FC14" s="4"/>
      <c r="FD14" s="4"/>
      <c r="FE14" s="4"/>
      <c r="FH14">
        <f>1/8/ATAN(1)</f>
        <v>0.15915494309189535</v>
      </c>
      <c r="FJ14" s="4"/>
      <c r="FK14" s="4"/>
      <c r="FL14" s="4"/>
      <c r="FM14" s="4"/>
      <c r="FN14" s="4"/>
      <c r="FO14" s="4"/>
      <c r="FR14">
        <f>1/8/ATAN(1)</f>
        <v>0.15915494309189535</v>
      </c>
      <c r="FT14" s="4"/>
      <c r="FU14" s="4"/>
      <c r="FV14" s="4"/>
      <c r="FW14" s="4"/>
      <c r="FX14" s="4"/>
      <c r="FY14" s="4"/>
      <c r="GB14">
        <f>1/8/ATAN(1)</f>
        <v>0.15915494309189535</v>
      </c>
      <c r="GD14" s="4"/>
      <c r="GE14" s="4"/>
      <c r="GF14" s="4"/>
      <c r="GG14" s="4"/>
      <c r="GH14" s="4"/>
      <c r="GI14" s="4"/>
      <c r="GL14">
        <f>1/8/ATAN(1)</f>
        <v>0.15915494309189535</v>
      </c>
      <c r="GN14" s="4"/>
      <c r="GO14" s="4"/>
      <c r="GP14" s="4"/>
      <c r="GQ14" s="4"/>
      <c r="GR14" s="4"/>
      <c r="GS14" s="4"/>
      <c r="GV14">
        <f>1/8/ATAN(1)</f>
        <v>0.15915494309189535</v>
      </c>
      <c r="GX14" s="4"/>
      <c r="GY14" s="4"/>
      <c r="GZ14" s="4"/>
      <c r="HA14" s="4"/>
      <c r="HB14" s="4"/>
      <c r="HC14" s="4"/>
      <c r="HF14">
        <f>1/8/ATAN(1)</f>
        <v>0.15915494309189535</v>
      </c>
      <c r="HH14" s="4"/>
      <c r="HI14" s="4"/>
      <c r="HJ14" s="4"/>
      <c r="HK14" s="4"/>
      <c r="HL14" s="4"/>
      <c r="HM14" s="4"/>
      <c r="HP14">
        <f>1/8/ATAN(1)</f>
        <v>0.15915494309189535</v>
      </c>
      <c r="HR14" s="4"/>
      <c r="HS14" s="4"/>
      <c r="HT14" s="4"/>
      <c r="HU14" s="4"/>
      <c r="HV14" s="4"/>
      <c r="HW14" s="4"/>
    </row>
    <row r="15" spans="1:233" ht="12.75">
      <c r="A15" s="32">
        <v>5</v>
      </c>
      <c r="B15" s="53">
        <f t="shared" si="0"/>
        <v>1.0591911169771357</v>
      </c>
      <c r="C15" s="99">
        <f t="shared" si="1"/>
        <v>1.032578565950983</v>
      </c>
      <c r="D15" s="100">
        <f t="shared" si="2"/>
        <v>0.10884738372727516</v>
      </c>
      <c r="Y15" s="2" t="s">
        <v>5</v>
      </c>
      <c r="Z15" s="4"/>
      <c r="AA15" s="2" t="s">
        <v>5</v>
      </c>
      <c r="AB15" s="4"/>
      <c r="AC15" s="2" t="s">
        <v>5</v>
      </c>
      <c r="AD15" s="6"/>
      <c r="AE15" s="2" t="s">
        <v>5</v>
      </c>
      <c r="AG15" s="2" t="s">
        <v>5</v>
      </c>
      <c r="AI15" s="2" t="s">
        <v>5</v>
      </c>
      <c r="AJ15" s="4"/>
      <c r="AK15" s="2" t="s">
        <v>5</v>
      </c>
      <c r="AL15" s="4"/>
      <c r="AM15" s="2" t="s">
        <v>5</v>
      </c>
      <c r="AN15" s="6"/>
      <c r="AO15" s="2" t="s">
        <v>5</v>
      </c>
      <c r="AQ15" s="2" t="s">
        <v>5</v>
      </c>
      <c r="AS15" s="2" t="s">
        <v>5</v>
      </c>
      <c r="AT15" s="4"/>
      <c r="AU15" s="2" t="s">
        <v>5</v>
      </c>
      <c r="AV15" s="4"/>
      <c r="AW15" s="2" t="s">
        <v>5</v>
      </c>
      <c r="AX15" s="6"/>
      <c r="AY15" s="2" t="s">
        <v>5</v>
      </c>
      <c r="BA15" s="2" t="s">
        <v>5</v>
      </c>
      <c r="BC15" s="2" t="s">
        <v>5</v>
      </c>
      <c r="BD15" s="4"/>
      <c r="BE15" s="2" t="s">
        <v>5</v>
      </c>
      <c r="BF15" s="4"/>
      <c r="BG15" s="2" t="s">
        <v>5</v>
      </c>
      <c r="BH15" s="6"/>
      <c r="BI15" s="2" t="s">
        <v>5</v>
      </c>
      <c r="BK15" s="2" t="s">
        <v>5</v>
      </c>
      <c r="BM15" s="2" t="s">
        <v>5</v>
      </c>
      <c r="BN15" s="4"/>
      <c r="BO15" s="2" t="s">
        <v>5</v>
      </c>
      <c r="BP15" s="4"/>
      <c r="BQ15" s="2" t="s">
        <v>5</v>
      </c>
      <c r="BR15" s="6"/>
      <c r="BS15" s="2" t="s">
        <v>5</v>
      </c>
      <c r="BU15" s="2" t="s">
        <v>5</v>
      </c>
      <c r="BW15" s="2" t="s">
        <v>5</v>
      </c>
      <c r="BX15" s="4"/>
      <c r="BY15" s="2" t="s">
        <v>5</v>
      </c>
      <c r="BZ15" s="4"/>
      <c r="CA15" s="2" t="s">
        <v>5</v>
      </c>
      <c r="CB15" s="6"/>
      <c r="CC15" s="2" t="s">
        <v>5</v>
      </c>
      <c r="CE15" s="2" t="s">
        <v>5</v>
      </c>
      <c r="CG15" s="2" t="s">
        <v>5</v>
      </c>
      <c r="CH15" s="4"/>
      <c r="CI15" s="2" t="s">
        <v>5</v>
      </c>
      <c r="CJ15" s="4"/>
      <c r="CK15" s="2" t="s">
        <v>5</v>
      </c>
      <c r="CL15" s="6"/>
      <c r="CM15" s="2" t="s">
        <v>5</v>
      </c>
      <c r="CO15" s="2" t="s">
        <v>5</v>
      </c>
      <c r="CQ15" s="2" t="s">
        <v>5</v>
      </c>
      <c r="CR15" s="4"/>
      <c r="CS15" s="2" t="s">
        <v>5</v>
      </c>
      <c r="CT15" s="4"/>
      <c r="CU15" s="2" t="s">
        <v>5</v>
      </c>
      <c r="CV15" s="6"/>
      <c r="CW15" s="2" t="s">
        <v>5</v>
      </c>
      <c r="CY15" s="2" t="s">
        <v>5</v>
      </c>
      <c r="DA15" s="2" t="s">
        <v>5</v>
      </c>
      <c r="DB15" s="4"/>
      <c r="DC15" s="2" t="s">
        <v>5</v>
      </c>
      <c r="DD15" s="4"/>
      <c r="DE15" s="2" t="s">
        <v>5</v>
      </c>
      <c r="DF15" s="6"/>
      <c r="DG15" s="2" t="s">
        <v>5</v>
      </c>
      <c r="DI15" s="2" t="s">
        <v>5</v>
      </c>
      <c r="DK15" s="2" t="s">
        <v>5</v>
      </c>
      <c r="DL15" s="4"/>
      <c r="DM15" s="2" t="s">
        <v>5</v>
      </c>
      <c r="DN15" s="4"/>
      <c r="DO15" s="2" t="s">
        <v>5</v>
      </c>
      <c r="DP15" s="6"/>
      <c r="DQ15" s="2" t="s">
        <v>5</v>
      </c>
      <c r="DS15" s="2" t="s">
        <v>5</v>
      </c>
      <c r="DU15" s="2" t="s">
        <v>5</v>
      </c>
      <c r="DV15" s="4"/>
      <c r="DW15" s="2" t="s">
        <v>5</v>
      </c>
      <c r="DX15" s="4"/>
      <c r="DY15" s="2" t="s">
        <v>5</v>
      </c>
      <c r="DZ15" s="6"/>
      <c r="EA15" s="2" t="s">
        <v>5</v>
      </c>
      <c r="EC15" s="2" t="s">
        <v>5</v>
      </c>
      <c r="EE15" s="2" t="s">
        <v>5</v>
      </c>
      <c r="EF15" s="4"/>
      <c r="EG15" s="2" t="s">
        <v>5</v>
      </c>
      <c r="EH15" s="4"/>
      <c r="EI15" s="2" t="s">
        <v>5</v>
      </c>
      <c r="EJ15" s="6"/>
      <c r="EK15" s="2" t="s">
        <v>5</v>
      </c>
      <c r="EM15" s="2" t="s">
        <v>5</v>
      </c>
      <c r="EO15" s="2" t="s">
        <v>5</v>
      </c>
      <c r="EP15" s="4"/>
      <c r="EQ15" s="2" t="s">
        <v>5</v>
      </c>
      <c r="ER15" s="4"/>
      <c r="ES15" s="2" t="s">
        <v>5</v>
      </c>
      <c r="ET15" s="6"/>
      <c r="EU15" s="2" t="s">
        <v>5</v>
      </c>
      <c r="EW15" s="2" t="s">
        <v>5</v>
      </c>
      <c r="EY15" s="2" t="s">
        <v>5</v>
      </c>
      <c r="EZ15" s="4"/>
      <c r="FA15" s="2" t="s">
        <v>5</v>
      </c>
      <c r="FB15" s="4"/>
      <c r="FC15" s="2" t="s">
        <v>5</v>
      </c>
      <c r="FD15" s="6"/>
      <c r="FE15" s="2" t="s">
        <v>5</v>
      </c>
      <c r="FG15" s="2" t="s">
        <v>5</v>
      </c>
      <c r="FI15" s="2" t="s">
        <v>5</v>
      </c>
      <c r="FJ15" s="4"/>
      <c r="FK15" s="2" t="s">
        <v>5</v>
      </c>
      <c r="FL15" s="4"/>
      <c r="FM15" s="2" t="s">
        <v>5</v>
      </c>
      <c r="FN15" s="6"/>
      <c r="FO15" s="2" t="s">
        <v>5</v>
      </c>
      <c r="FQ15" s="2" t="s">
        <v>5</v>
      </c>
      <c r="FS15" s="2" t="s">
        <v>5</v>
      </c>
      <c r="FT15" s="4"/>
      <c r="FU15" s="2" t="s">
        <v>5</v>
      </c>
      <c r="FV15" s="4"/>
      <c r="FW15" s="2" t="s">
        <v>5</v>
      </c>
      <c r="FX15" s="6"/>
      <c r="FY15" s="2" t="s">
        <v>5</v>
      </c>
      <c r="GA15" s="2" t="s">
        <v>5</v>
      </c>
      <c r="GC15" s="2" t="s">
        <v>5</v>
      </c>
      <c r="GD15" s="4"/>
      <c r="GE15" s="2" t="s">
        <v>5</v>
      </c>
      <c r="GF15" s="4"/>
      <c r="GG15" s="2" t="s">
        <v>5</v>
      </c>
      <c r="GH15" s="6"/>
      <c r="GI15" s="2" t="s">
        <v>5</v>
      </c>
      <c r="GK15" s="2" t="s">
        <v>5</v>
      </c>
      <c r="GM15" s="2" t="s">
        <v>5</v>
      </c>
      <c r="GN15" s="4"/>
      <c r="GO15" s="2" t="s">
        <v>5</v>
      </c>
      <c r="GP15" s="4"/>
      <c r="GQ15" s="2" t="s">
        <v>5</v>
      </c>
      <c r="GR15" s="6"/>
      <c r="GS15" s="2" t="s">
        <v>5</v>
      </c>
      <c r="GU15" s="2" t="s">
        <v>5</v>
      </c>
      <c r="GW15" s="2" t="s">
        <v>5</v>
      </c>
      <c r="GX15" s="4"/>
      <c r="GY15" s="2" t="s">
        <v>5</v>
      </c>
      <c r="GZ15" s="4"/>
      <c r="HA15" s="2" t="s">
        <v>5</v>
      </c>
      <c r="HB15" s="6"/>
      <c r="HC15" s="2" t="s">
        <v>5</v>
      </c>
      <c r="HE15" s="2" t="s">
        <v>5</v>
      </c>
      <c r="HG15" s="2" t="s">
        <v>5</v>
      </c>
      <c r="HH15" s="4"/>
      <c r="HI15" s="2" t="s">
        <v>5</v>
      </c>
      <c r="HJ15" s="4"/>
      <c r="HK15" s="2" t="s">
        <v>5</v>
      </c>
      <c r="HL15" s="6"/>
      <c r="HM15" s="2" t="s">
        <v>5</v>
      </c>
      <c r="HO15" s="2" t="s">
        <v>5</v>
      </c>
      <c r="HQ15" s="2" t="s">
        <v>5</v>
      </c>
      <c r="HR15" s="4"/>
      <c r="HS15" s="2" t="s">
        <v>5</v>
      </c>
      <c r="HT15" s="4"/>
      <c r="HU15" s="2" t="s">
        <v>5</v>
      </c>
      <c r="HV15" s="6"/>
      <c r="HW15" s="2" t="s">
        <v>5</v>
      </c>
      <c r="HY15" s="2" t="s">
        <v>5</v>
      </c>
    </row>
    <row r="16" spans="1:233" ht="15.75">
      <c r="A16" s="32">
        <v>6</v>
      </c>
      <c r="B16" s="53">
        <f t="shared" si="0"/>
        <v>1.1572748270272466</v>
      </c>
      <c r="C16" s="99">
        <f t="shared" si="1"/>
        <v>1.0817746531748773</v>
      </c>
      <c r="D16" s="100">
        <f t="shared" si="2"/>
        <v>0.11974869422262725</v>
      </c>
      <c r="X16" s="3" t="s">
        <v>51</v>
      </c>
      <c r="Y16" s="12">
        <f>IF(OR(Y6=0,Y7=0,Y8=0),0,-Y6*Y7*Y8/Y11/Y10)+IF(AND(Y6=0,Y7&lt;&gt;0,Y8&lt;&gt;0),2*ATAN(1),IF(OR(Y7=0,Y8=0),0,ATAN(Y7*Y8/Y6/Y10)))</f>
        <v>1.5707963267948966</v>
      </c>
      <c r="Z16" s="5"/>
      <c r="AA16" s="12">
        <f>IF(OR(AA6=0,AA7=0,AA8=0),0,-AA6*AA7*AA8/AA11/AA10)+IF(AND(AA6=0,AA7&lt;&gt;0,AA8&lt;&gt;0),2*ATAN(1),IF(OR(AA7=0,AA8=0),0,ATAN(AA7*AA8/AA6/AA10)))</f>
        <v>1.5707963267948966</v>
      </c>
      <c r="AB16" s="5"/>
      <c r="AC16" s="12">
        <f>IF(OR(AC6=0,AC7=0,AC8=0),0,-AC6*AC7*AC8/AC11/AC10)+IF(AND(AC6=0,AC7&lt;&gt;0,AC8&lt;&gt;0),2*ATAN(1),IF(OR(AC7=0,AC8=0),0,ATAN(AC7*AC8/AC6/AC10)))</f>
        <v>1.5707963267948966</v>
      </c>
      <c r="AD16" s="4"/>
      <c r="AE16" s="12">
        <f>IF(OR(AE6=0,AE7=0,AE8=0),0,-AE6*AE7*AE8/AE11/AE10)+IF(AND(AE6=0,AE7&lt;&gt;0,AE8&lt;&gt;0),2*ATAN(1),IF(OR(AE7=0,AE8=0),0,ATAN(AE7*AE8/AE6/AE10)))</f>
        <v>1.5707963267948966</v>
      </c>
      <c r="AG16" s="15">
        <f aca="true" t="shared" si="3" ref="AG16:AG21">+(Y16-AA16-AC16+AE16)*$Y$4</f>
        <v>0</v>
      </c>
      <c r="AI16" s="12">
        <f>IF(OR(AI6=0,AI7=0,AI8=0),0,-AI6*AI7*AI8/AI11/AI10)+IF(AND(AI6=0,AI7&lt;&gt;0,AI8&lt;&gt;0),2*ATAN(1),IF(OR(AI7=0,AI8=0),0,ATAN(AI7*AI8/AI6/AI10)))</f>
        <v>-1.2862620571278458</v>
      </c>
      <c r="AJ16" s="5"/>
      <c r="AK16" s="12">
        <f>IF(OR(AK6=0,AK7=0,AK8=0),0,-AK6*AK7*AK8/AK11/AK10)+IF(AND(AK6=0,AK7&lt;&gt;0,AK8&lt;&gt;0),2*ATAN(1),IF(OR(AK7=0,AK8=0),0,ATAN(AK7*AK8/AK6/AK10)))</f>
        <v>-1.489937007835832</v>
      </c>
      <c r="AL16" s="5"/>
      <c r="AM16" s="12">
        <f>IF(OR(AM6=0,AM7=0,AM8=0),0,-AM6*AM7*AM8/AM11/AM10)+IF(AND(AM6=0,AM7&lt;&gt;0,AM8&lt;&gt;0),2*ATAN(1),IF(OR(AM7=0,AM8=0),0,ATAN(AM7*AM8/AM6/AM10)))</f>
        <v>1.2680130627449622</v>
      </c>
      <c r="AN16" s="4"/>
      <c r="AO16" s="12">
        <f>IF(OR(AO6=0,AO7=0,AO8=0),0,-AO6*AO7*AO8/AO11/AO10)+IF(AND(AO6=0,AO7&lt;&gt;0,AO8&lt;&gt;0),2*ATAN(1),IF(OR(AO7=0,AO8=0),0,ATAN(AO7*AO8/AO6/AO10)))</f>
        <v>1.4176103500254662</v>
      </c>
      <c r="AQ16" s="15">
        <f aca="true" t="shared" si="4" ref="AQ16:AQ21">+(AI16-AK16-AM16+AO16)*$Y$4</f>
        <v>0.05622502293300468</v>
      </c>
      <c r="AS16" s="12">
        <f>IF(OR(AS6=0,AS7=0,AS8=0),0,-AS6*AS7*AS8/AS11/AS10)+IF(AND(AS6=0,AS7&lt;&gt;0,AS8&lt;&gt;0),2*ATAN(1),IF(OR(AS7=0,AS8=0),0,ATAN(AS7*AS8/AS6/AS10)))</f>
        <v>-1.0232124123937418</v>
      </c>
      <c r="AT16" s="5"/>
      <c r="AU16" s="12">
        <f>IF(OR(AU6=0,AU7=0,AU8=0),0,-AU6*AU7*AU8/AU11/AU10)+IF(AND(AU6=0,AU7&lt;&gt;0,AU8&lt;&gt;0),2*ATAN(1),IF(OR(AU7=0,AU8=0),0,ATAN(AU7*AU8/AU6/AU10)))</f>
        <v>-1.4100828220530717</v>
      </c>
      <c r="AV16" s="5"/>
      <c r="AW16" s="12">
        <f>IF(OR(AW6=0,AW7=0,AW8=0),0,-AW6*AW7*AW8/AW11/AW10)+IF(AND(AW6=0,AW7&lt;&gt;0,AW8&lt;&gt;0),2*ATAN(1),IF(OR(AW7=0,AW8=0),0,ATAN(AW7*AW8/AW6/AW10)))</f>
        <v>0.9896204848589112</v>
      </c>
      <c r="AX16" s="4"/>
      <c r="AY16" s="12">
        <f>IF(OR(AY6=0,AY7=0,AY8=0),0,-AY6*AY7*AY8/AY11/AY10)+IF(AND(AY6=0,AY7&lt;&gt;0,AY8&lt;&gt;0),2*ATAN(1),IF(OR(AY7=0,AY8=0),0,ATAN(AY7*AY8/AY6/AY10)))</f>
        <v>1.2712243199803848</v>
      </c>
      <c r="BA16" s="15">
        <f aca="true" t="shared" si="5" ref="BA16:BA21">+(AS16-AU16-AW16+AY16)*$Y$4</f>
        <v>0.10639098038648649</v>
      </c>
      <c r="BC16" s="12">
        <f>IF(OR(BC6=0,BC7=0,BC8=0),0,-BC6*BC7*BC8/BC11/BC10)+IF(AND(BC6=0,BC7&lt;&gt;0,BC8&lt;&gt;0),2*ATAN(1),IF(OR(BC7=0,BC8=0),0,ATAN(BC7*BC8/BC6/BC10)))</f>
        <v>-0.7964690943388989</v>
      </c>
      <c r="BD16" s="5"/>
      <c r="BE16" s="12">
        <f>IF(OR(BE6=0,BE7=0,BE8=0),0,-BE6*BE7*BE8/BE11/BE10)+IF(AND(BE6=0,BE7&lt;&gt;0,BE8&lt;&gt;0),2*ATAN(1),IF(OR(BE7=0,BE8=0),0,ATAN(BE7*BE8/BE6/BE10)))</f>
        <v>-1.332165041543359</v>
      </c>
      <c r="BF16" s="5"/>
      <c r="BG16" s="12">
        <f>IF(OR(BG6=0,BG7=0,BG8=0),0,-BG6*BG7*BG8/BG11/BG10)+IF(AND(BG6=0,BG7&lt;&gt;0,BG8&lt;&gt;0),2*ATAN(1),IF(OR(BG7=0,BG8=0),0,ATAN(BG7*BG8/BG6/BG10)))</f>
        <v>0.7522576701145893</v>
      </c>
      <c r="BH16" s="4"/>
      <c r="BI16" s="12">
        <f>IF(OR(BI6=0,BI7=0,BI8=0),0,-BI6*BI7*BI8/BI11/BI10)+IF(AND(BI6=0,BI7&lt;&gt;0,BI8&lt;&gt;0),2*ATAN(1),IF(OR(BI7=0,BI8=0),0,ATAN(BI7*BI8/BI6/BI10)))</f>
        <v>1.1367794918974488</v>
      </c>
      <c r="BK16" s="15">
        <f aca="true" t="shared" si="6" ref="BK16:BK21">+(BC16-BE16-BG16+BI16)*$Y$4</f>
        <v>0.14645720665532774</v>
      </c>
      <c r="BM16" s="12">
        <f>IF(OR(BM6=0,BM7=0,BM8=0),0,-BM6*BM7*BM8/BM11/BM10)+IF(AND(BM6=0,BM7&lt;&gt;0,BM8&lt;&gt;0),2*ATAN(1),IF(OR(BM7=0,BM8=0),0,ATAN(BM7*BM8/BM6/BM10)))</f>
        <v>-0.6116323549542082</v>
      </c>
      <c r="BN16" s="5"/>
      <c r="BO16" s="12">
        <f>IF(OR(BO6=0,BO7=0,BO8=0),0,-BO6*BO7*BO8/BO11/BO10)+IF(AND(BO6=0,BO7&lt;&gt;0,BO8&lt;&gt;0),2*ATAN(1),IF(OR(BO7=0,BO8=0),0,ATAN(BO7*BO8/BO6/BO10)))</f>
        <v>-1.256980285390154</v>
      </c>
      <c r="BP16" s="5"/>
      <c r="BQ16" s="12">
        <f>IF(OR(BQ6=0,BQ7=0,BQ8=0),0,-BQ6*BQ7*BQ8/BQ11/BQ10)+IF(AND(BQ6=0,BQ7&lt;&gt;0,BQ8&lt;&gt;0),2*ATAN(1),IF(OR(BQ7=0,BQ8=0),0,ATAN(BQ7*BQ8/BQ6/BQ10)))</f>
        <v>0.5618772545836648</v>
      </c>
      <c r="BR16" s="4"/>
      <c r="BS16" s="12">
        <f>IF(OR(BS6=0,BS7=0,BS8=0),0,-BS6*BS7*BS8/BS11/BS10)+IF(AND(BS6=0,BS7&lt;&gt;0,BS8&lt;&gt;0),2*ATAN(1),IF(OR(BS7=0,BS8=0),0,ATAN(BS7*BS8/BS6/BS10)))</f>
        <v>1.0169969642639713</v>
      </c>
      <c r="BU16" s="15">
        <f aca="true" t="shared" si="7" ref="BU16:BU21">+(BM16-BO16-BQ16+BS16)*$Y$4</f>
        <v>0.1751448646371745</v>
      </c>
      <c r="BW16" s="12">
        <f>IF(OR(BW6=0,BW7=0,BW8=0),0,-BW6*BW7*BW8/BW11/BW10)+IF(AND(BW6=0,BW7&lt;&gt;0,BW8&lt;&gt;0),2*ATAN(1),IF(OR(BW7=0,BW8=0),0,ATAN(BW7*BW8/BW6/BW10)))</f>
        <v>-0.46684193715092476</v>
      </c>
      <c r="BX16" s="5"/>
      <c r="BY16" s="12">
        <f>IF(OR(BY6=0,BY7=0,BY8=0),0,-BY6*BY7*BY8/BY11/BY10)+IF(AND(BY6=0,BY7&lt;&gt;0,BY8&lt;&gt;0),2*ATAN(1),IF(OR(BY7=0,BY8=0),0,ATAN(BY7*BY8/BY6/BY10)))</f>
        <v>-1.185151750818846</v>
      </c>
      <c r="BZ16" s="5"/>
      <c r="CA16" s="12">
        <f>IF(OR(CA6=0,CA7=0,CA8=0),0,-CA6*CA7*CA8/CA11/CA10)+IF(AND(CA6=0,CA7&lt;&gt;0,CA8&lt;&gt;0),2*ATAN(1),IF(OR(CA7=0,CA8=0),0,ATAN(CA7*CA8/CA6/CA10)))</f>
        <v>0.41586646929246845</v>
      </c>
      <c r="CB16" s="4"/>
      <c r="CC16" s="12">
        <f>IF(OR(CC6=0,CC7=0,CC8=0),0,-CC6*CC7*CC8/CC11/CC10)+IF(AND(CC6=0,CC7&lt;&gt;0,CC8&lt;&gt;0),2*ATAN(1),IF(OR(CC7=0,CC8=0),0,ATAN(CC7*CC8/CC6/CC10)))</f>
        <v>0.9124218831158792</v>
      </c>
      <c r="CE16" s="15">
        <f aca="true" t="shared" si="8" ref="CE16:CE21">+(BW16-BY16-CA16+CC16)*$Y$4</f>
        <v>0.19335180614570546</v>
      </c>
      <c r="CG16" s="12">
        <f>IF(OR(CG6=0,CG7=0,CG8=0),0,-CG6*CG7*CG8/CG11/CG10)+IF(AND(CG6=0,CG7&lt;&gt;0,CG8&lt;&gt;0),2*ATAN(1),IF(OR(CG7=0,CG8=0),0,ATAN(CG7*CG8/CG6/CG10)))</f>
        <v>-0.35624499776607343</v>
      </c>
      <c r="CH16" s="5"/>
      <c r="CI16" s="12">
        <f>IF(OR(CI6=0,CI7=0,CI8=0),0,-CI6*CI7*CI8/CI11/CI10)+IF(AND(CI6=0,CI7&lt;&gt;0,CI8&lt;&gt;0),2*ATAN(1),IF(OR(CI7=0,CI8=0),0,ATAN(CI7*CI8/CI6/CI10)))</f>
        <v>-1.1171151596310152</v>
      </c>
      <c r="CJ16" s="5"/>
      <c r="CK16" s="12">
        <f>IF(OR(CK6=0,CK7=0,CK8=0),0,-CK6*CK7*CK8/CK11/CK10)+IF(AND(CK6=0,CK7&lt;&gt;0,CK8&lt;&gt;0),2*ATAN(1),IF(OR(CK7=0,CK8=0),0,ATAN(CK7*CK8/CK6/CK10)))</f>
        <v>0.3071405673849401</v>
      </c>
      <c r="CL16" s="4"/>
      <c r="CM16" s="12">
        <f>IF(OR(CM6=0,CM7=0,CM8=0),0,-CM6*CM7*CM8/CM11/CM10)+IF(AND(CM6=0,CM7&lt;&gt;0,CM8&lt;&gt;0),2*ATAN(1),IF(OR(CM7=0,CM8=0),0,ATAN(CM7*CM8/CM6/CM10)))</f>
        <v>0.8221646975755239</v>
      </c>
      <c r="CO16" s="15">
        <f aca="true" t="shared" si="9" ref="CO16:CO21">+(CG16-CI16-CK16+CM16)*$Y$4</f>
        <v>0.20306488344337129</v>
      </c>
      <c r="CQ16" s="12">
        <f>IF(OR(CQ6=0,CQ7=0,CQ8=0),0,-CQ6*CQ7*CQ8/CQ11/CQ10)+IF(AND(CQ6=0,CQ7&lt;&gt;0,CQ8&lt;&gt;0),2*ATAN(1),IF(OR(CQ7=0,CQ8=0),0,ATAN(CQ7*CQ8/CQ6/CQ10)))</f>
        <v>-0.27290054732192676</v>
      </c>
      <c r="CR16" s="5"/>
      <c r="CS16" s="12">
        <f>IF(OR(CS6=0,CS7=0,CS8=0),0,-CS6*CS7*CS8/CS11/CS10)+IF(AND(CS6=0,CS7&lt;&gt;0,CS8&lt;&gt;0),2*ATAN(1),IF(OR(CS7=0,CS8=0),0,ATAN(CS7*CS8/CS6/CS10)))</f>
        <v>-1.0531263444273813</v>
      </c>
      <c r="CT16" s="5"/>
      <c r="CU16" s="12">
        <f>IF(OR(CU6=0,CU7=0,CU8=0),0,-CU6*CU7*CU8/CU11/CU10)+IF(AND(CU6=0,CU7&lt;&gt;0,CU8&lt;&gt;0),2*ATAN(1),IF(OR(CU7=0,CU8=0),0,ATAN(CU7*CU8/CU6/CU10)))</f>
        <v>0.22753766520582758</v>
      </c>
      <c r="CV16" s="4"/>
      <c r="CW16" s="12">
        <f>IF(OR(CW6=0,CW7=0,CW8=0),0,-CW6*CW7*CW8/CW11/CW10)+IF(AND(CW6=0,CW7&lt;&gt;0,CW8&lt;&gt;0),2*ATAN(1),IF(OR(CW7=0,CW8=0),0,ATAN(CW7*CW8/CW6/CW10)))</f>
        <v>0.7446338782776323</v>
      </c>
      <c r="CY16" s="15">
        <f aca="true" t="shared" si="10" ref="CY16:CY21">+(CQ16-CS16-CU16+CW16)*$Y$4</f>
        <v>0.20647521070162494</v>
      </c>
      <c r="DA16" s="12">
        <f>IF(OR(DA6=0,DA7=0,DA8=0),0,-DA6*DA7*DA8/DA11/DA10)+IF(AND(DA6=0,DA7&lt;&gt;0,DA8&lt;&gt;0),2*ATAN(1),IF(OR(DA7=0,DA8=0),0,ATAN(DA7*DA8/DA6/DA10)))</f>
        <v>-0.21040823179378604</v>
      </c>
      <c r="DB16" s="5"/>
      <c r="DC16" s="12">
        <f>IF(OR(DC6=0,DC7=0,DC8=0),0,-DC6*DC7*DC8/DC11/DC10)+IF(AND(DC6=0,DC7&lt;&gt;0,DC8&lt;&gt;0),2*ATAN(1),IF(OR(DC7=0,DC8=0),0,ATAN(DC7*DC8/DC6/DC10)))</f>
        <v>-0.9932839441293537</v>
      </c>
      <c r="DD16" s="5"/>
      <c r="DE16" s="12">
        <f>IF(OR(DE6=0,DE7=0,DE8=0),0,-DE6*DE7*DE8/DE11/DE10)+IF(AND(DE6=0,DE7&lt;&gt;0,DE8&lt;&gt;0),2*ATAN(1),IF(OR(DE7=0,DE8=0),0,ATAN(DE7*DE8/DE6/DE10)))</f>
        <v>0.16968783332341958</v>
      </c>
      <c r="DF16" s="4"/>
      <c r="DG16" s="12">
        <f>IF(OR(DG6=0,DG7=0,DG8=0),0,-DG6*DG7*DG8/DG11/DG10)+IF(AND(DG6=0,DG7&lt;&gt;0,DG8&lt;&gt;0),2*ATAN(1),IF(OR(DG7=0,DG8=0),0,ATAN(DG7*DG8/DG6/DG10)))</f>
        <v>0.6780419041341981</v>
      </c>
      <c r="DI16" s="15">
        <f aca="true" t="shared" si="11" ref="DI16:DI21">+(DA16-DC16-DE16+DG16)*$Y$4</f>
        <v>0.20550560265521708</v>
      </c>
      <c r="DK16" s="12">
        <f>IF(OR(DK6=0,DK7=0,DK8=0),0,-DK6*DK7*DK8/DK11/DK10)+IF(AND(DK6=0,DK7&lt;&gt;0,DK8&lt;&gt;0),2*ATAN(1),IF(OR(DK7=0,DK8=0),0,ATAN(DK7*DK8/DK6/DK10)))</f>
        <v>-0.16351824449339997</v>
      </c>
      <c r="DL16" s="5"/>
      <c r="DM16" s="12">
        <f>IF(OR(DM6=0,DM7=0,DM8=0),0,-DM6*DM7*DM8/DM11/DM10)+IF(AND(DM6=0,DM7&lt;&gt;0,DM8&lt;&gt;0),2*ATAN(1),IF(OR(DM7=0,DM8=0),0,ATAN(DM7*DM8/DM6/DM10)))</f>
        <v>-0.9375598973761933</v>
      </c>
      <c r="DN16" s="5"/>
      <c r="DO16" s="12">
        <f>IF(OR(DO6=0,DO7=0,DO8=0),0,-DO6*DO7*DO8/DO11/DO10)+IF(AND(DO6=0,DO7&lt;&gt;0,DO8&lt;&gt;0),2*ATAN(1),IF(OR(DO7=0,DO8=0),0,ATAN(DO7*DO8/DO6/DO10)))</f>
        <v>0.127674439324787</v>
      </c>
      <c r="DP16" s="4"/>
      <c r="DQ16" s="12">
        <f>IF(OR(DQ6=0,DQ7=0,DQ8=0),0,-DQ6*DQ7*DQ8/DQ11/DQ10)+IF(AND(DQ6=0,DQ7&lt;&gt;0,DQ8&lt;&gt;0),2*ATAN(1),IF(OR(DQ7=0,DQ8=0),0,ATAN(DQ7*DQ8/DQ6/DQ10)))</f>
        <v>0.6206816564591182</v>
      </c>
      <c r="DS16" s="15">
        <f aca="true" t="shared" si="12" ref="DS16:DS21">+(DK16-DM16-DO16+DQ16)*$Y$4</f>
        <v>0.20165709080222577</v>
      </c>
      <c r="DU16" s="12">
        <f>IF(OR(DU6=0,DU7=0,DU8=0),0,-DU6*DU7*DU8/DU11/DU10)+IF(AND(DU6=0,DU7&lt;&gt;0,DU8&lt;&gt;0),2*ATAN(1),IF(OR(DU7=0,DU8=0),0,ATAN(DU7*DU8/DU6/DU10)))</f>
        <v>-0.12818237426924511</v>
      </c>
      <c r="DV16" s="5"/>
      <c r="DW16" s="12">
        <f>IF(OR(DW6=0,DW7=0,DW8=0),0,-DW6*DW7*DW8/DW11/DW10)+IF(AND(DW6=0,DW7&lt;&gt;0,DW8&lt;&gt;0),2*ATAN(1),IF(OR(DW7=0,DW8=0),0,ATAN(DW7*DW8/DW6/DW10)))</f>
        <v>-0.885831574168458</v>
      </c>
      <c r="DX16" s="5"/>
      <c r="DY16" s="12">
        <f>IF(OR(DY6=0,DY7=0,DY8=0),0,-DY6*DY7*DY8/DY11/DY10)+IF(AND(DY6=0,DY7&lt;&gt;0,DY8&lt;&gt;0),2*ATAN(1),IF(OR(DY7=0,DY8=0),0,ATAN(DY7*DY8/DY6/DY10)))</f>
        <v>0.09704271650836321</v>
      </c>
      <c r="DZ16" s="4"/>
      <c r="EA16" s="12">
        <f>IF(OR(EA6=0,EA7=0,EA8=0),0,-EA6*EA7*EA8/EA11/EA10)+IF(AND(EA6=0,EA7&lt;&gt;0,EA8&lt;&gt;0),2*ATAN(1),IF(OR(EA7=0,EA8=0),0,ATAN(EA7*EA8/EA6/EA10)))</f>
        <v>0.5710450636617461</v>
      </c>
      <c r="EC16" s="15">
        <f aca="true" t="shared" si="13" ref="EC16:EC21">+(DU16-DW16-DY16+EA16)*$Y$4</f>
        <v>0.19602343188020077</v>
      </c>
      <c r="EE16" s="12">
        <f>IF(OR(EE6=0,EE7=0,EE8=0),0,-EE6*EE7*EE8/EE11/EE10)+IF(AND(EE6=0,EE7&lt;&gt;0,EE8&lt;&gt;0),2*ATAN(1),IF(OR(EE7=0,EE8=0),0,ATAN(EE7*EE8/EE6/EE10)))</f>
        <v>-0.10137985057710552</v>
      </c>
      <c r="EF16" s="5"/>
      <c r="EG16" s="12">
        <f>IF(OR(EG6=0,EG7=0,EG8=0),0,-EG6*EG7*EG8/EG11/EG10)+IF(AND(EG6=0,EG7&lt;&gt;0,EG8&lt;&gt;0),2*ATAN(1),IF(OR(EG7=0,EG8=0),0,ATAN(EG7*EG8/EG6/EG10)))</f>
        <v>-0.8379113824396706</v>
      </c>
      <c r="EH16" s="5"/>
      <c r="EI16" s="12">
        <f>IF(OR(EI6=0,EI7=0,EI8=0),0,-EI6*EI7*EI8/EI11/EI10)+IF(AND(EI6=0,EI7&lt;&gt;0,EI8&lt;&gt;0),2*ATAN(1),IF(OR(EI7=0,EI8=0),0,ATAN(EI7*EI8/EI6/EI10)))</f>
        <v>0.07455561367057875</v>
      </c>
      <c r="EJ16" s="4"/>
      <c r="EK16" s="12">
        <f>IF(OR(EK6=0,EK7=0,EK8=0),0,-EK6*EK7*EK8/EK11/EK10)+IF(AND(EK6=0,EK7&lt;&gt;0,EK8&lt;&gt;0),2*ATAN(1),IF(OR(EK7=0,EK8=0),0,ATAN(EK7*EK8/EK6/EK10)))</f>
        <v>0.5278534304134369</v>
      </c>
      <c r="EM16" s="15">
        <f aca="true" t="shared" si="14" ref="EM16:EM21">+(EE16-EG16-EI16+EK16)*$Y$4</f>
        <v>0.18936722226636304</v>
      </c>
      <c r="EO16" s="12">
        <f>IF(OR(EO6=0,EO7=0,EO8=0),0,-EO6*EO7*EO8/EO11/EO10)+IF(AND(EO6=0,EO7&lt;&gt;0,EO8&lt;&gt;0),2*ATAN(1),IF(OR(EO7=0,EO8=0),0,ATAN(EO7*EO8/EO6/EO10)))</f>
        <v>-0.08089284364752763</v>
      </c>
      <c r="EP16" s="5"/>
      <c r="EQ16" s="12">
        <f>IF(OR(EQ6=0,EQ7=0,EQ8=0),0,-EQ6*EQ7*EQ8/EQ11/EQ10)+IF(AND(EQ6=0,EQ7&lt;&gt;0,EQ8&lt;&gt;0),2*ATAN(1),IF(OR(EQ7=0,EQ8=0),0,ATAN(EQ7*EQ8/EQ6/EQ10)))</f>
        <v>-0.7935716631330058</v>
      </c>
      <c r="ER16" s="5"/>
      <c r="ES16" s="12">
        <f>IF(OR(ES6=0,ES7=0,ES8=0),0,-ES6*ES7*ES8/ES11/ES10)+IF(AND(ES6=0,ES7&lt;&gt;0,ES8&lt;&gt;0),2*ATAN(1),IF(OR(ES7=0,ES8=0),0,ATAN(ES7*ES8/ES6/ES10)))</f>
        <v>0.057904144276653496</v>
      </c>
      <c r="ET16" s="4"/>
      <c r="EU16" s="12">
        <f>IF(OR(EU6=0,EU7=0,EU8=0),0,-EU6*EU7*EU8/EU11/EU10)+IF(AND(EU6=0,EU7&lt;&gt;0,EU8&lt;&gt;0),2*ATAN(1),IF(OR(EU7=0,EU8=0),0,ATAN(EU7*EU8/EU6/EU10)))</f>
        <v>0.49004576297370006</v>
      </c>
      <c r="EW16" s="15">
        <f aca="true" t="shared" si="15" ref="EW16:EW21">+(EO16-EQ16-ES16+EU16)*$Y$4</f>
        <v>0.1822038316893784</v>
      </c>
      <c r="EY16" s="12">
        <f>IF(OR(EY6=0,EY7=0,EY8=0),0,-EY6*EY7*EY8/EY11/EY10)+IF(AND(EY6=0,EY7&lt;&gt;0,EY8&lt;&gt;0),2*ATAN(1),IF(OR(EY7=0,EY8=0),0,ATAN(EY7*EY8/EY6/EY10)))</f>
        <v>-0.06510322594106388</v>
      </c>
      <c r="EZ16" s="5"/>
      <c r="FA16" s="12">
        <f>IF(OR(FA6=0,FA7=0,FA8=0),0,-FA6*FA7*FA8/FA11/FA10)+IF(AND(FA6=0,FA7&lt;&gt;0,FA8&lt;&gt;0),2*ATAN(1),IF(OR(FA7=0,FA8=0),0,ATAN(FA7*FA8/FA6/FA10)))</f>
        <v>-0.752564198837371</v>
      </c>
      <c r="FB16" s="5"/>
      <c r="FC16" s="12">
        <f>IF(OR(FC6=0,FC7=0,FC8=0),0,-FC6*FC7*FC8/FC11/FC10)+IF(AND(FC6=0,FC7&lt;&gt;0,FC8&lt;&gt;0),2*ATAN(1),IF(OR(FC7=0,FC8=0),0,ATAN(FC7*FC8/FC6/FC10)))</f>
        <v>0.045454415556590105</v>
      </c>
      <c r="FD16" s="4"/>
      <c r="FE16" s="12">
        <f>IF(OR(FE6=0,FE7=0,FE8=0),0,-FE6*FE7*FE8/FE11/FE10)+IF(AND(FE6=0,FE7&lt;&gt;0,FE8&lt;&gt;0),2*ATAN(1),IF(OR(FE7=0,FE8=0),0,ATAN(FE7*FE8/FE6/FE10)))</f>
        <v>0.45675096772346263</v>
      </c>
      <c r="FG16" s="15">
        <f aca="true" t="shared" si="16" ref="FG16:FG21">+(EY16-FA16-FC16+FE16)*$Y$4</f>
        <v>0.17487269137322212</v>
      </c>
      <c r="FI16" s="12">
        <f>IF(OR(FI6=0,FI7=0,FI8=0),0,-FI6*FI7*FI8/FI11/FI10)+IF(AND(FI6=0,FI7&lt;&gt;0,FI8&lt;&gt;0),2*ATAN(1),IF(OR(FI7=0,FI8=0),0,ATAN(FI7*FI8/FI6/FI10)))</f>
        <v>-0.0528307187245006</v>
      </c>
      <c r="FJ16" s="5"/>
      <c r="FK16" s="12">
        <f>IF(OR(FK6=0,FK7=0,FK8=0),0,-FK6*FK7*FK8/FK11/FK10)+IF(AND(FK6=0,FK7&lt;&gt;0,FK8&lt;&gt;0),2*ATAN(1),IF(OR(FK7=0,FK8=0),0,ATAN(FK7*FK8/FK6/FK10)))</f>
        <v>-0.714634607661497</v>
      </c>
      <c r="FL16" s="5"/>
      <c r="FM16" s="12">
        <f>IF(OR(FM6=0,FM7=0,FM8=0),0,-FM6*FM7*FM8/FM11/FM10)+IF(AND(FM6=0,FM7&lt;&gt;0,FM8&lt;&gt;0),2*ATAN(1),IF(OR(FM7=0,FM8=0),0,ATAN(FM7*FM8/FM6/FM10)))</f>
        <v>0.03605173464581213</v>
      </c>
      <c r="FN16" s="4"/>
      <c r="FO16" s="12">
        <f>IF(OR(FO6=0,FO7=0,FO8=0),0,-FO6*FO7*FO8/FO11/FO10)+IF(AND(FO6=0,FO7&lt;&gt;0,FO8&lt;&gt;0),2*ATAN(1),IF(OR(FO7=0,FO8=0),0,ATAN(FO7*FO8/FO6/FO10)))</f>
        <v>0.4272567014453124</v>
      </c>
      <c r="FQ16" s="15">
        <f aca="true" t="shared" si="17" ref="FQ16:FQ21">+(FI16-FK16-FM16+FO16)*$Y$4</f>
        <v>0.16759156451000398</v>
      </c>
      <c r="FS16" s="12">
        <f>IF(OR(FS6=0,FS7=0,FS8=0),0,-FS6*FS7*FS8/FS11/FS10)+IF(AND(FS6=0,FS7&lt;&gt;0,FS8&lt;&gt;0),2*ATAN(1),IF(OR(FS7=0,FS8=0),0,ATAN(FS7*FS8/FS6/FS10)))</f>
        <v>-0.04321151159668593</v>
      </c>
      <c r="FT16" s="5"/>
      <c r="FU16" s="12">
        <f>IF(OR(FU6=0,FU7=0,FU8=0),0,-FU6*FU7*FU8/FU11/FU10)+IF(AND(FU6=0,FU7&lt;&gt;0,FU8&lt;&gt;0),2*ATAN(1),IF(OR(FU7=0,FU8=0),0,ATAN(FU7*FU8/FU6/FU10)))</f>
        <v>-0.6795323663702068</v>
      </c>
      <c r="FV16" s="5"/>
      <c r="FW16" s="12">
        <f>IF(OR(FW6=0,FW7=0,FW8=0),0,-FW6*FW7*FW8/FW11/FW10)+IF(AND(FW6=0,FW7&lt;&gt;0,FW8&lt;&gt;0),2*ATAN(1),IF(OR(FW7=0,FW8=0),0,ATAN(FW7*FW8/FW6/FW10)))</f>
        <v>0.028877620117922664</v>
      </c>
      <c r="FX16" s="4"/>
      <c r="FY16" s="12">
        <f>IF(OR(FY6=0,FY7=0,FY8=0),0,-FY6*FY7*FY8/FY11/FY10)+IF(AND(FY6=0,FY7&lt;&gt;0,FY8&lt;&gt;0),2*ATAN(1),IF(OR(FY7=0,FY8=0),0,ATAN(FY7*FY8/FY6/FY10)))</f>
        <v>0.40098041786269495</v>
      </c>
      <c r="GA16" s="15">
        <f aca="true" t="shared" si="18" ref="GA16:GA21">+(FS16-FU16-FW16+FY16)*$Y$4</f>
        <v>0.1604956090290702</v>
      </c>
      <c r="GC16" s="12">
        <f>IF(OR(GC6=0,GC7=0,GC8=0),0,-GC6*GC7*GC8/GC11/GC10)+IF(AND(GC6=0,GC7&lt;&gt;0,GC8&lt;&gt;0),2*ATAN(1),IF(OR(GC7=0,GC8=0),0,ATAN(GC7*GC8/GC6/GC10)))</f>
        <v>-0.03560991419642501</v>
      </c>
      <c r="GD16" s="5"/>
      <c r="GE16" s="12">
        <f>IF(OR(GE6=0,GE7=0,GE8=0),0,-GE6*GE7*GE8/GE11/GE10)+IF(AND(GE6=0,GE7&lt;&gt;0,GE8&lt;&gt;0),2*ATAN(1),IF(OR(GE7=0,GE8=0),0,ATAN(GE7*GE8/GE6/GE10)))</f>
        <v>-0.6470173552976805</v>
      </c>
      <c r="GF16" s="5"/>
      <c r="GG16" s="12">
        <f>IF(OR(GG6=0,GG7=0,GG8=0),0,-GG6*GG7*GG8/GG11/GG10)+IF(AND(GG6=0,GG7&lt;&gt;0,GG8&lt;&gt;0),2*ATAN(1),IF(OR(GG7=0,GG8=0),0,ATAN(GG7*GG8/GG6/GG10)))</f>
        <v>0.023348588816308302</v>
      </c>
      <c r="GH16" s="4"/>
      <c r="GI16" s="12">
        <f>IF(OR(GI6=0,GI7=0,GI8=0),0,-GI6*GI7*GI8/GI11/GI10)+IF(AND(GI6=0,GI7&lt;&gt;0,GI8&lt;&gt;0),2*ATAN(1),IF(OR(GI7=0,GI8=0),0,ATAN(GI7*GI8/GI6/GI10)))</f>
        <v>0.3774445289315202</v>
      </c>
      <c r="GK16" s="15">
        <f aca="true" t="shared" si="19" ref="GK16:GK21">+(GC16-GE16-GG16+GI16)*$Y$4</f>
        <v>0.15366463569253938</v>
      </c>
      <c r="GM16" s="12">
        <f>IF(OR(GM6=0,GM7=0,GM8=0),0,-GM6*GM7*GM8/GM11/GM10)+IF(AND(GM6=0,GM7&lt;&gt;0,GM8&lt;&gt;0),2*ATAN(1),IF(OR(GM7=0,GM8=0),0,ATAN(GM7*GM8/GM6/GM10)))</f>
        <v>-0.029554953487074154</v>
      </c>
      <c r="GN16" s="5"/>
      <c r="GO16" s="12">
        <f>IF(OR(GO6=0,GO7=0,GO8=0),0,-GO6*GO7*GO8/GO11/GO10)+IF(AND(GO6=0,GO7&lt;&gt;0,GO8&lt;&gt;0),2*ATAN(1),IF(OR(GO7=0,GO8=0),0,ATAN(GO7*GO8/GO6/GO10)))</f>
        <v>-0.6168637801324816</v>
      </c>
      <c r="GP16" s="5"/>
      <c r="GQ16" s="12">
        <f>IF(OR(GQ6=0,GQ7=0,GQ8=0),0,-GQ6*GQ7*GQ8/GQ11/GQ10)+IF(AND(GQ6=0,GQ7&lt;&gt;0,GQ8&lt;&gt;0),2*ATAN(1),IF(OR(GQ7=0,GQ8=0),0,ATAN(GQ7*GQ8/GQ6/GQ10)))</f>
        <v>0.01904560242856085</v>
      </c>
      <c r="GR16" s="4"/>
      <c r="GS16" s="12">
        <f>IF(OR(GS6=0,GS7=0,GS8=0),0,-GS6*GS7*GS8/GS11/GS10)+IF(AND(GS6=0,GS7&lt;&gt;0,GS8&lt;&gt;0),2*ATAN(1),IF(OR(GS7=0,GS8=0),0,ATAN(GS7*GS8/GS6/GS10)))</f>
        <v>0.3562559370415202</v>
      </c>
      <c r="GU16" s="15">
        <f aca="true" t="shared" si="20" ref="GU16:GU21">+(GM16-GO16-GQ16+GS16)*$Y$4</f>
        <v>0.14714179449744216</v>
      </c>
      <c r="GW16" s="12">
        <f>IF(OR(GW6=0,GW7=0,GW8=0),0,-GW6*GW7*GW8/GW11/GW10)+IF(AND(GW6=0,GW7&lt;&gt;0,GW8&lt;&gt;0),2*ATAN(1),IF(OR(GW7=0,GW8=0),0,ATAN(GW7*GW8/GW6/GW10)))</f>
        <v>-0.024695110653716407</v>
      </c>
      <c r="GX16" s="5"/>
      <c r="GY16" s="12">
        <f>IF(OR(GY6=0,GY7=0,GY8=0),0,-GY6*GY7*GY8/GY11/GY10)+IF(AND(GY6=0,GY7&lt;&gt;0,GY8&lt;&gt;0),2*ATAN(1),IF(OR(GY7=0,GY8=0),0,ATAN(GY7*GY8/GY6/GY10)))</f>
        <v>-0.5888622020757212</v>
      </c>
      <c r="GZ16" s="5"/>
      <c r="HA16" s="12">
        <f>IF(OR(HA6=0,HA7=0,HA8=0),0,-HA6*HA7*HA8/HA11/HA10)+IF(AND(HA6=0,HA7&lt;&gt;0,HA8&lt;&gt;0),2*ATAN(1),IF(OR(HA7=0,HA8=0),0,ATAN(HA7*HA8/HA6/HA10)))</f>
        <v>0.015665191939777653</v>
      </c>
      <c r="HB16" s="4"/>
      <c r="HC16" s="12">
        <f>IF(OR(HC6=0,HC7=0,HC8=0),0,-HC6*HC7*HC8/HC11/HC10)+IF(AND(HC6=0,HC7&lt;&gt;0,HC8&lt;&gt;0),2*ATAN(1),IF(OR(HC7=0,HC8=0),0,ATAN(HC7*HC8/HC6/HC10)))</f>
        <v>0.3370895215232343</v>
      </c>
      <c r="HE16" s="15">
        <f aca="true" t="shared" si="21" ref="HE16:HE21">+(GW16-GY16-HA16+HC16)*$Y$4</f>
        <v>0.14094625221279494</v>
      </c>
      <c r="HG16" s="12">
        <f>IF(OR(HG6=0,HG7=0,HG8=0),0,-HG6*HG7*HG8/HG11/HG10)+IF(AND(HG6=0,HG7&lt;&gt;0,HG8&lt;&gt;0),2*ATAN(1),IF(OR(HG7=0,HG8=0),0,ATAN(HG7*HG8/HG6/HG10)))</f>
        <v>-0.020766007609428844</v>
      </c>
      <c r="HH16" s="5"/>
      <c r="HI16" s="12">
        <f>IF(OR(HI6=0,HI7=0,HI8=0),0,-HI6*HI7*HI8/HI11/HI10)+IF(AND(HI6=0,HI7&lt;&gt;0,HI8&lt;&gt;0),2*ATAN(1),IF(OR(HI7=0,HI8=0),0,ATAN(HI7*HI8/HI6/HI10)))</f>
        <v>-0.5628202594838315</v>
      </c>
      <c r="HJ16" s="5"/>
      <c r="HK16" s="12">
        <f>IF(OR(HK6=0,HK7=0,HK8=0),0,-HK6*HK7*HK8/HK11/HK10)+IF(AND(HK6=0,HK7&lt;&gt;0,HK8&lt;&gt;0),2*ATAN(1),IF(OR(HK7=0,HK8=0),0,ATAN(HK7*HK8/HK6/HK10)))</f>
        <v>0.012985620171108894</v>
      </c>
      <c r="HL16" s="4"/>
      <c r="HM16" s="12">
        <f>IF(OR(HM6=0,HM7=0,HM8=0),0,-HM6*HM7*HM8/HM11/HM10)+IF(AND(HM6=0,HM7&lt;&gt;0,HM8&lt;&gt;0),2*ATAN(1),IF(OR(HM7=0,HM8=0),0,ATAN(HM7*HM8/HM6/HM10)))</f>
        <v>0.31967495721223405</v>
      </c>
      <c r="HO16" s="15">
        <f aca="true" t="shared" si="22" ref="HO16:HO21">+(HG16-HI16-HK16+HM16)*$Y$4</f>
        <v>0.13508173759346184</v>
      </c>
      <c r="HQ16" s="12">
        <f>IF(OR(HQ6=0,HQ7=0,HQ8=0),0,-HQ6*HQ7*HQ8/HQ11/HQ10)+IF(AND(HQ6=0,HQ7&lt;&gt;0,HQ8&lt;&gt;0),2*ATAN(1),IF(OR(HQ7=0,HQ8=0),0,ATAN(HQ7*HQ8/HQ6/HQ10)))</f>
        <v>-0.017567265629420042</v>
      </c>
      <c r="HR16" s="5"/>
      <c r="HS16" s="12">
        <f>IF(OR(HS6=0,HS7=0,HS8=0),0,-HS6*HS7*HS8/HS11/HS10)+IF(AND(HS6=0,HS7&lt;&gt;0,HS8&lt;&gt;0),2*ATAN(1),IF(OR(HS7=0,HS8=0),0,ATAN(HS7*HS8/HS6/HS10)))</f>
        <v>-0.5385625233264634</v>
      </c>
      <c r="HT16" s="5"/>
      <c r="HU16" s="12">
        <f>IF(OR(HU6=0,HU7=0,HU8=0),0,-HU6*HU7*HU8/HU11/HU10)+IF(AND(HU6=0,HU7&lt;&gt;0,HU8&lt;&gt;0),2*ATAN(1),IF(OR(HU7=0,HU8=0),0,ATAN(HU7*HU8/HU6/HU10)))</f>
        <v>0.010843386466679844</v>
      </c>
      <c r="HV16" s="4"/>
      <c r="HW16" s="12">
        <f>IF(OR(HW6=0,HW7=0,HW8=0),0,-HW6*HW7*HW8/HW11/HW10)+IF(AND(HW6=0,HW7&lt;&gt;0,HW8&lt;&gt;0),2*ATAN(1),IF(OR(HW7=0,HW8=0),0,ATAN(HW7*HW8/HW6/HW10)))</f>
        <v>0.3037862407438654</v>
      </c>
      <c r="HY16" s="15">
        <f aca="true" t="shared" si="23" ref="HY16:HY21">+(HQ16-HS16-HU16+HW16)*$Y$4</f>
        <v>0.12954227389158315</v>
      </c>
    </row>
    <row r="17" spans="1:233" ht="15.75">
      <c r="A17" s="32">
        <v>7</v>
      </c>
      <c r="B17" s="53">
        <f t="shared" si="0"/>
        <v>1.2064120135180505</v>
      </c>
      <c r="C17" s="99">
        <f t="shared" si="1"/>
        <v>1.094367246437181</v>
      </c>
      <c r="D17" s="100">
        <f t="shared" si="2"/>
        <v>0.1304229174030322</v>
      </c>
      <c r="X17" s="3" t="s">
        <v>52</v>
      </c>
      <c r="Y17" s="12">
        <f>IF(OR(Y7=0,Y8=0,Y6=0),0,-Y7*Y8*Y6/Y12/Y10)+IF(AND(Y6=0,Y7&lt;&gt;0,Y8&lt;&gt;0),2*ATAN(1),IF(OR(Y7=0,Y8=0),0,ATAN(Y7*Y8/Y6/Y10)))</f>
        <v>1.5707963267948966</v>
      </c>
      <c r="Z17" s="5"/>
      <c r="AA17" s="12">
        <f>IF(OR(AA7=0,AA8=0,AA6=0),0,-AA7*AA8*AA6/AA12/AA10)+IF(AND(AA6=0,AA7&lt;&gt;0,AA8&lt;&gt;0),2*ATAN(1),IF(OR(AA7=0,AA8=0),0,ATAN(AA7*AA8/AA6/AA10)))</f>
        <v>1.5707963267948966</v>
      </c>
      <c r="AB17" s="5"/>
      <c r="AC17" s="12">
        <f>IF(OR(AC7=0,AC8=0,AC6=0),0,-AC7*AC8*AC6/AC12/AC10)+IF(AND(AC6=0,AC7&lt;&gt;0,AC8&lt;&gt;0),2*ATAN(1),IF(OR(AC7=0,AC8=0),0,ATAN(AC7*AC8/AC6/AC10)))</f>
        <v>1.5707963267948966</v>
      </c>
      <c r="AD17" s="4"/>
      <c r="AE17" s="12">
        <f>IF(OR(AE7=0,AE8=0,AE6=0),0,-AE7*AE8*AE6/AE12/AE10)+IF(AND(AE6=0,AE7&lt;&gt;0,AE8&lt;&gt;0),2*ATAN(1),IF(OR(AE7=0,AE8=0),0,ATAN(AE7*AE8/AE6/AE10)))</f>
        <v>1.5707963267948966</v>
      </c>
      <c r="AG17" s="15">
        <f t="shared" si="3"/>
        <v>0</v>
      </c>
      <c r="AI17" s="12">
        <f>IF(OR(AI7=0,AI8=0,AI6=0),0,-AI7*AI8*AI6/AI12/AI10)+IF(AND(AI6=0,AI7&lt;&gt;0,AI8&lt;&gt;0),2*ATAN(1),IF(OR(AI7=0,AI8=0),0,ATAN(AI7*AI8/AI6/AI10)))</f>
        <v>-1.36937099207776</v>
      </c>
      <c r="AJ17" s="5"/>
      <c r="AK17" s="12">
        <f>IF(OR(AK7=0,AK8=0,AK6=0),0,-AK7*AK8*AK6/AK12/AK10)+IF(AND(AK6=0,AK7&lt;&gt;0,AK8&lt;&gt;0),2*ATAN(1),IF(OR(AK7=0,AK8=0),0,ATAN(AK7*AK8/AK6/AK10)))</f>
        <v>-1.4114736155950462</v>
      </c>
      <c r="AL17" s="5"/>
      <c r="AM17" s="12">
        <f>IF(OR(AM7=0,AM8=0,AM6=0),0,-AM7*AM8*AM6/AM12/AM10)+IF(AND(AM6=0,AM7&lt;&gt;0,AM8&lt;&gt;0),2*ATAN(1),IF(OR(AM7=0,AM8=0),0,ATAN(AM7*AM8/AM6/AM10)))</f>
        <v>1.253226205983486</v>
      </c>
      <c r="AN17" s="4"/>
      <c r="AO17" s="12">
        <f>IF(OR(AO7=0,AO8=0,AO6=0),0,-AO7*AO8*AO6/AO12/AO10)+IF(AND(AO6=0,AO7&lt;&gt;0,AO8&lt;&gt;0),2*ATAN(1),IF(OR(AO7=0,AO8=0),0,ATAN(AO7*AO8/AO6/AO10)))</f>
        <v>1.2678577731358494</v>
      </c>
      <c r="AQ17" s="15">
        <f t="shared" si="4"/>
        <v>0.009029526887392836</v>
      </c>
      <c r="AS17" s="12">
        <f>IF(OR(AS7=0,AS8=0,AS6=0),0,-AS7*AS8*AS6/AS12/AS10)+IF(AND(AS6=0,AS7&lt;&gt;0,AS8&lt;&gt;0),2*ATAN(1),IF(OR(AS7=0,AS8=0),0,ATAN(AS7*AS8/AS6/AS10)))</f>
        <v>-1.175979116309374</v>
      </c>
      <c r="AT17" s="5"/>
      <c r="AU17" s="12">
        <f>IF(OR(AU7=0,AU8=0,AU6=0),0,-AU7*AU8*AU6/AU12/AU10)+IF(AND(AU6=0,AU7&lt;&gt;0,AU8&lt;&gt;0),2*ATAN(1),IF(OR(AU7=0,AU8=0),0,ATAN(AU7*AU8/AU6/AU10)))</f>
        <v>-1.2561318861128334</v>
      </c>
      <c r="AV17" s="5"/>
      <c r="AW17" s="12">
        <f>IF(OR(AW7=0,AW8=0,AW6=0),0,-AW7*AW8*AW6/AW12/AW10)+IF(AND(AW6=0,AW7&lt;&gt;0,AW8&lt;&gt;0),2*ATAN(1),IF(OR(AW7=0,AW8=0),0,ATAN(AW7*AW8/AW6/AW10)))</f>
        <v>0.9639446208792167</v>
      </c>
      <c r="AX17" s="4"/>
      <c r="AY17" s="12">
        <f>IF(OR(AY7=0,AY8=0,AY6=0),0,-AY7*AY8*AY6/AY12/AY10)+IF(AND(AY6=0,AY7&lt;&gt;0,AY8&lt;&gt;0),2*ATAN(1),IF(OR(AY7=0,AY8=0),0,ATAN(AY7*AY8/AY6/AY10)))</f>
        <v>0.9912158983965302</v>
      </c>
      <c r="BA17" s="15">
        <f t="shared" si="5"/>
        <v>0.017097068138038688</v>
      </c>
      <c r="BC17" s="12">
        <f>IF(OR(BC7=0,BC8=0,BC6=0),0,-BC7*BC8*BC6/BC12/BC10)+IF(AND(BC6=0,BC7&lt;&gt;0,BC8&lt;&gt;0),2*ATAN(1),IF(OR(BC7=0,BC8=0),0,ATAN(BC7*BC8/BC6/BC10)))</f>
        <v>-0.9971456930802769</v>
      </c>
      <c r="BD17" s="5"/>
      <c r="BE17" s="12">
        <f>IF(OR(BE7=0,BE8=0,BE6=0),0,-BE7*BE8*BE6/BE12/BE10)+IF(AND(BE6=0,BE7&lt;&gt;0,BE8&lt;&gt;0),2*ATAN(1),IF(OR(BE7=0,BE8=0),0,ATAN(BE7*BE8/BE6/BE10)))</f>
        <v>-1.108318045104803</v>
      </c>
      <c r="BF17" s="5"/>
      <c r="BG17" s="12">
        <f>IF(OR(BG7=0,BG8=0,BG6=0),0,-BG7*BG8*BG6/BG12/BG10)+IF(AND(BG6=0,BG7&lt;&gt;0,BG8&lt;&gt;0),2*ATAN(1),IF(OR(BG7=0,BG8=0),0,ATAN(BG7*BG8/BG6/BG10)))</f>
        <v>0.7212997075836028</v>
      </c>
      <c r="BH17" s="4"/>
      <c r="BI17" s="12">
        <f>IF(OR(BI7=0,BI8=0,BI6=0),0,-BI7*BI8*BI6/BI12/BI10)+IF(AND(BI6=0,BI7&lt;&gt;0,BI8&lt;&gt;0),2*ATAN(1),IF(OR(BI7=0,BI8=0),0,ATAN(BI7*BI8/BI6/BI10)))</f>
        <v>0.7579001230354296</v>
      </c>
      <c r="BK17" s="15">
        <f t="shared" si="6"/>
        <v>0.023518766398230816</v>
      </c>
      <c r="BM17" s="12">
        <f>IF(OR(BM7=0,BM8=0,BM6=0),0,-BM7*BM8*BM6/BM12/BM10)+IF(AND(BM6=0,BM7&lt;&gt;0,BM8&lt;&gt;0),2*ATAN(1),IF(OR(BM7=0,BM8=0),0,ATAN(BM7*BM8/BM6/BM10)))</f>
        <v>-0.8370309051713346</v>
      </c>
      <c r="BN17" s="5"/>
      <c r="BO17" s="12">
        <f>IF(OR(BO7=0,BO8=0,BO6=0),0,-BO7*BO8*BO6/BO12/BO10)+IF(AND(BO6=0,BO7&lt;&gt;0,BO8&lt;&gt;0),2*ATAN(1),IF(OR(BO7=0,BO8=0),0,ATAN(BO7*BO8/BO6/BO10)))</f>
        <v>-0.970811750223398</v>
      </c>
      <c r="BP17" s="5"/>
      <c r="BQ17" s="12">
        <f>IF(OR(BQ7=0,BQ8=0,BQ6=0),0,-BQ7*BQ8*BQ6/BQ12/BQ10)+IF(AND(BQ6=0,BQ7&lt;&gt;0,BQ8&lt;&gt;0),2*ATAN(1),IF(OR(BQ7=0,BQ8=0),0,ATAN(BQ7*BQ8/BQ6/BQ10)))</f>
        <v>0.5305467619238826</v>
      </c>
      <c r="BR17" s="4"/>
      <c r="BS17" s="12">
        <f>IF(OR(BS7=0,BS8=0,BS6=0),0,-BS7*BS8*BS6/BS12/BS10)+IF(AND(BS6=0,BS7&lt;&gt;0,BS8&lt;&gt;0),2*ATAN(1),IF(OR(BS7=0,BS8=0),0,ATAN(BS7*BS8/BS6/BS10)))</f>
        <v>0.572788582387695</v>
      </c>
      <c r="BU17" s="15">
        <f t="shared" si="7"/>
        <v>0.02801487731306295</v>
      </c>
      <c r="BW17" s="12">
        <f>IF(OR(BW7=0,BW8=0,BW6=0),0,-BW7*BW8*BW6/BW12/BW10)+IF(AND(BW6=0,BW7&lt;&gt;0,BW8&lt;&gt;0),2*ATAN(1),IF(OR(BW7=0,BW8=0),0,ATAN(BW7*BW8/BW6/BW10)))</f>
        <v>-0.6973922966774587</v>
      </c>
      <c r="BX17" s="5"/>
      <c r="BY17" s="12">
        <f>IF(OR(BY7=0,BY8=0,BY6=0),0,-BY7*BY8*BY6/BY12/BY10)+IF(AND(BY6=0,BY7&lt;&gt;0,BY8&lt;&gt;0),2*ATAN(1),IF(OR(BY7=0,BY8=0),0,ATAN(BY7*BY8/BY6/BY10)))</f>
        <v>-0.8454550319321995</v>
      </c>
      <c r="BZ17" s="5"/>
      <c r="CA17" s="12">
        <f>IF(OR(CA7=0,CA8=0,CA6=0),0,-CA7*CA8*CA6/CA12/CA10)+IF(AND(CA6=0,CA7&lt;&gt;0,CA8&lt;&gt;0),2*ATAN(1),IF(OR(CA7=0,CA8=0),0,ATAN(CA7*CA8/CA6/CA10)))</f>
        <v>0.3872467951519396</v>
      </c>
      <c r="CB17" s="4"/>
      <c r="CC17" s="12">
        <f>IF(OR(CC7=0,CC8=0,CC6=0),0,-CC7*CC8*CC6/CC12/CC10)+IF(AND(CC6=0,CC7&lt;&gt;0,CC8&lt;&gt;0),2*ATAN(1),IF(OR(CC7=0,CC8=0),0,ATAN(CC7*CC8/CC6/CC10)))</f>
        <v>0.43182828775905324</v>
      </c>
      <c r="CE17" s="15">
        <f t="shared" si="8"/>
        <v>0.03066028112233556</v>
      </c>
      <c r="CG17" s="12">
        <f>IF(OR(CG7=0,CG8=0,CG6=0),0,-CG7*CG8*CG6/CG12/CG10)+IF(AND(CG6=0,CG7&lt;&gt;0,CG8&lt;&gt;0),2*ATAN(1),IF(OR(CG7=0,CG8=0),0,ATAN(CG7*CG8/CG6/CG10)))</f>
        <v>-0.5780838803804952</v>
      </c>
      <c r="CH17" s="5"/>
      <c r="CI17" s="12">
        <f>IF(OR(CI7=0,CI8=0,CI6=0),0,-CI7*CI8*CI6/CI12/CI10)+IF(AND(CI6=0,CI7&lt;&gt;0,CI8&lt;&gt;0),2*ATAN(1),IF(OR(CI7=0,CI8=0),0,ATAN(CI7*CI8/CI6/CI10)))</f>
        <v>-0.7331505274998139</v>
      </c>
      <c r="CJ17" s="5"/>
      <c r="CK17" s="12">
        <f>IF(OR(CK7=0,CK8=0,CK6=0),0,-CK7*CK8*CK6/CK12/CK10)+IF(AND(CK6=0,CK7&lt;&gt;0,CK8&lt;&gt;0),2*ATAN(1),IF(OR(CK7=0,CK8=0),0,ATAN(CK7*CK8/CK6/CK10)))</f>
        <v>0.28258023429635853</v>
      </c>
      <c r="CL17" s="4"/>
      <c r="CM17" s="12">
        <f>IF(OR(CM7=0,CM8=0,CM6=0),0,-CM7*CM8*CM6/CM12/CM10)+IF(AND(CM6=0,CM7&lt;&gt;0,CM8&lt;&gt;0),2*ATAN(1),IF(OR(CM7=0,CM8=0),0,ATAN(CM7*CM8/CM6/CM10)))</f>
        <v>0.32697305106772573</v>
      </c>
      <c r="CO17" s="15">
        <f t="shared" si="9"/>
        <v>0.031744959624662075</v>
      </c>
      <c r="CQ17" s="12">
        <f>IF(OR(CQ7=0,CQ8=0,CQ6=0),0,-CQ7*CQ8*CQ6/CQ12/CQ10)+IF(AND(CQ6=0,CQ7&lt;&gt;0,CQ8&lt;&gt;0),2*ATAN(1),IF(OR(CQ7=0,CQ8=0),0,ATAN(CQ7*CQ8/CQ6/CQ10)))</f>
        <v>-0.47771644893406806</v>
      </c>
      <c r="CR17" s="5"/>
      <c r="CS17" s="12">
        <f>IF(OR(CS7=0,CS8=0,CS6=0),0,-CS7*CS8*CS6/CS12/CS10)+IF(AND(CS6=0,CS7&lt;&gt;0,CS8&lt;&gt;0),2*ATAN(1),IF(OR(CS7=0,CS8=0),0,ATAN(CS7*CS8/CS6/CS10)))</f>
        <v>-0.6339883843530069</v>
      </c>
      <c r="CT17" s="5"/>
      <c r="CU17" s="12">
        <f>IF(OR(CU7=0,CU8=0,CU6=0),0,-CU7*CU8*CU6/CU12/CU10)+IF(AND(CU6=0,CU7&lt;&gt;0,CU8&lt;&gt;0),2*ATAN(1),IF(OR(CU7=0,CU8=0),0,ATAN(CU7*CU8/CU6/CU10)))</f>
        <v>0.20723734792456966</v>
      </c>
      <c r="CV17" s="4"/>
      <c r="CW17" s="12">
        <f>IF(OR(CW7=0,CW8=0,CW6=0),0,-CW7*CW8*CW6/CW12/CW10)+IF(AND(CW6=0,CW7&lt;&gt;0,CW8&lt;&gt;0),2*ATAN(1),IF(OR(CW7=0,CW8=0),0,ATAN(CW7*CW8/CW6/CW10)))</f>
        <v>0.2497464614624128</v>
      </c>
      <c r="CY17" s="15">
        <f t="shared" si="10"/>
        <v>0.031636986534463896</v>
      </c>
      <c r="DA17" s="12">
        <f>IF(OR(DA7=0,DA8=0,DA6=0),0,-DA7*DA8*DA6/DA12/DA10)+IF(AND(DA6=0,DA7&lt;&gt;0,DA8&lt;&gt;0),2*ATAN(1),IF(OR(DA7=0,DA8=0),0,ATAN(DA7*DA8/DA6/DA10)))</f>
        <v>-0.39424108353246023</v>
      </c>
      <c r="DB17" s="5"/>
      <c r="DC17" s="12">
        <f>IF(OR(DC7=0,DC8=0,DC6=0),0,-DC7*DC8*DC6/DC12/DC10)+IF(AND(DC6=0,DC7&lt;&gt;0,DC8&lt;&gt;0),2*ATAN(1),IF(OR(DC7=0,DC8=0),0,ATAN(DC7*DC8/DC6/DC10)))</f>
        <v>-0.547441934939702</v>
      </c>
      <c r="DD17" s="5"/>
      <c r="DE17" s="12">
        <f>IF(OR(DE7=0,DE8=0,DE6=0),0,-DE7*DE8*DE6/DE12/DE10)+IF(AND(DE6=0,DE7&lt;&gt;0,DE8&lt;&gt;0),2*ATAN(1),IF(OR(DE7=0,DE8=0),0,ATAN(DE7*DE8/DE6/DE10)))</f>
        <v>0.15326371860362864</v>
      </c>
      <c r="DF17" s="4"/>
      <c r="DG17" s="12">
        <f>IF(OR(DG7=0,DG8=0,DG6=0),0,-DG7*DG8*DG6/DG12/DG10)+IF(AND(DG6=0,DG7&lt;&gt;0,DG8&lt;&gt;0),2*ATAN(1),IF(OR(DG7=0,DG8=0),0,ATAN(DG7*DG8/DG6/DG10)))</f>
        <v>0.19290313635318007</v>
      </c>
      <c r="DI17" s="15">
        <f t="shared" si="11"/>
        <v>0.030691482063475193</v>
      </c>
      <c r="DK17" s="12">
        <f>IF(OR(DK7=0,DK8=0,DK6=0),0,-DK7*DK8*DK6/DK12/DK10)+IF(AND(DK6=0,DK7&lt;&gt;0,DK8&lt;&gt;0),2*ATAN(1),IF(OR(DK7=0,DK8=0),0,ATAN(DK7*DK8/DK6/DK10)))</f>
        <v>-0.32537302913140853</v>
      </c>
      <c r="DL17" s="5"/>
      <c r="DM17" s="12">
        <f>IF(OR(DM7=0,DM8=0,DM6=0),0,-DM7*DM8*DM6/DM12/DM10)+IF(AND(DM6=0,DM7&lt;&gt;0,DM8&lt;&gt;0),2*ATAN(1),IF(OR(DM7=0,DM8=0),0,ATAN(DM7*DM8/DM6/DM10)))</f>
        <v>-0.4725767933160941</v>
      </c>
      <c r="DN17" s="5"/>
      <c r="DO17" s="12">
        <f>IF(OR(DO7=0,DO8=0,DO6=0),0,-DO7*DO8*DO6/DO12/DO10)+IF(AND(DO6=0,DO7&lt;&gt;0,DO8&lt;&gt;0),2*ATAN(1),IF(OR(DO7=0,DO8=0),0,ATAN(DO7*DO8/DO6/DO10)))</f>
        <v>0.11452982695654318</v>
      </c>
      <c r="DP17" s="4"/>
      <c r="DQ17" s="12">
        <f>IF(OR(DQ7=0,DQ8=0,DQ6=0),0,-DQ7*DQ8*DQ6/DQ12/DQ10)+IF(AND(DQ6=0,DQ7&lt;&gt;0,DQ8&lt;&gt;0),2*ATAN(1),IF(OR(DQ7=0,DQ8=0),0,ATAN(DQ7*DQ8/DQ6/DQ10)))</f>
        <v>0.15083815215796353</v>
      </c>
      <c r="DS17" s="15">
        <f t="shared" si="12"/>
        <v>0.029206856142920498</v>
      </c>
      <c r="DU17" s="12">
        <f>IF(OR(DU7=0,DU8=0,DU6=0),0,-DU7*DU8*DU6/DU12/DU10)+IF(AND(DU6=0,DU7&lt;&gt;0,DU8&lt;&gt;0),2*ATAN(1),IF(OR(DU7=0,DU8=0),0,ATAN(DU7*DU8/DU6/DU10)))</f>
        <v>-0.2688607596447177</v>
      </c>
      <c r="DV17" s="5"/>
      <c r="DW17" s="12">
        <f>IF(OR(DW7=0,DW8=0,DW6=0),0,-DW7*DW8*DW6/DW12/DW10)+IF(AND(DW6=0,DW7&lt;&gt;0,DW8&lt;&gt;0),2*ATAN(1),IF(OR(DW7=0,DW8=0),0,ATAN(DW7*DW8/DW6/DW10)))</f>
        <v>-0.4082359432579026</v>
      </c>
      <c r="DX17" s="5"/>
      <c r="DY17" s="12">
        <f>IF(OR(DY7=0,DY8=0,DY6=0),0,-DY7*DY8*DY6/DY12/DY10)+IF(AND(DY6=0,DY7&lt;&gt;0,DY8&lt;&gt;0),2*ATAN(1),IF(OR(DY7=0,DY8=0),0,ATAN(DY7*DY8/DY6/DY10)))</f>
        <v>0.08656477658352868</v>
      </c>
      <c r="DZ17" s="4"/>
      <c r="EA17" s="12">
        <f>IF(OR(EA7=0,EA8=0,EA6=0),0,-EA7*EA8*EA6/EA12/EA10)+IF(AND(EA6=0,EA7&lt;&gt;0,EA8&lt;&gt;0),2*ATAN(1),IF(OR(EA7=0,EA8=0),0,ATAN(EA7*EA8/EA6/EA10)))</f>
        <v>0.11943115659112019</v>
      </c>
      <c r="EC17" s="15">
        <f t="shared" si="13"/>
        <v>0.02741309625612374</v>
      </c>
      <c r="EE17" s="12">
        <f>IF(OR(EE7=0,EE8=0,EE6=0),0,-EE7*EE8*EE6/EE12/EE10)+IF(AND(EE6=0,EE7&lt;&gt;0,EE8&lt;&gt;0),2*ATAN(1),IF(OR(EE7=0,EE8=0),0,ATAN(EE7*EE8/EE6/EE10)))</f>
        <v>-0.2226355895403383</v>
      </c>
      <c r="EF17" s="5"/>
      <c r="EG17" s="12">
        <f>IF(OR(EG7=0,EG8=0,EG6=0),0,-EG7*EG8*EG6/EG12/EG10)+IF(AND(EG6=0,EG7&lt;&gt;0,EG8&lt;&gt;0),2*ATAN(1),IF(OR(EG7=0,EG8=0),0,ATAN(EG7*EG8/EG6/EG10)))</f>
        <v>-0.3531831965217187</v>
      </c>
      <c r="EH17" s="5"/>
      <c r="EI17" s="12">
        <f>IF(OR(EI7=0,EI8=0,EI6=0),0,-EI7*EI8*EI6/EI12/EI10)+IF(AND(EI6=0,EI7&lt;&gt;0,EI8&lt;&gt;0),2*ATAN(1),IF(OR(EI7=0,EI8=0),0,ATAN(EI7*EI8/EI6/EI10)))</f>
        <v>0.06619993185160022</v>
      </c>
      <c r="EJ17" s="4"/>
      <c r="EK17" s="12">
        <f>IF(OR(EK7=0,EK8=0,EK6=0),0,-EK7*EK8*EK6/EK12/EK10)+IF(AND(EK6=0,EK7&lt;&gt;0,EK8&lt;&gt;0),2*ATAN(1),IF(OR(EK7=0,EK8=0),0,ATAN(EK7*EK8/EK6/EK10)))</f>
        <v>0.09572736895115791</v>
      </c>
      <c r="EM17" s="15">
        <f t="shared" si="14"/>
        <v>0.02547673453113434</v>
      </c>
      <c r="EO17" s="12">
        <f>IF(OR(EO7=0,EO8=0,EO6=0),0,-EO7*EO8*EO6/EO12/EO10)+IF(AND(EO6=0,EO7&lt;&gt;0,EO8&lt;&gt;0),2*ATAN(1),IF(OR(EO7=0,EO8=0),0,ATAN(EO7*EO8/EO6/EO10)))</f>
        <v>-0.1848796086039075</v>
      </c>
      <c r="EP17" s="5"/>
      <c r="EQ17" s="12">
        <f>IF(OR(EQ7=0,EQ8=0,EQ6=0),0,-EQ7*EQ8*EQ6/EQ12/EQ10)+IF(AND(EQ6=0,EQ7&lt;&gt;0,EQ8&lt;&gt;0),2*ATAN(1),IF(OR(EQ7=0,EQ8=0),0,ATAN(EQ7*EQ8/EQ6/EQ10)))</f>
        <v>-0.3062024075782381</v>
      </c>
      <c r="ER17" s="5"/>
      <c r="ES17" s="12">
        <f>IF(OR(ES7=0,ES8=0,ES6=0),0,-ES7*ES8*ES6/ES12/ES10)+IF(AND(ES6=0,ES7&lt;&gt;0,ES8&lt;&gt;0),2*ATAN(1),IF(OR(ES7=0,ES8=0),0,ATAN(ES7*ES8/ES6/ES10)))</f>
        <v>0.051219504497128976</v>
      </c>
      <c r="ET17" s="4"/>
      <c r="EU17" s="12">
        <f>IF(OR(EU7=0,EU8=0,EU6=0),0,-EU7*EU8*EU6/EU12/EU10)+IF(AND(EU6=0,EU7&lt;&gt;0,EU8&lt;&gt;0),2*ATAN(1),IF(OR(EU7=0,EU8=0),0,ATAN(EU7*EU8/EU6/EU10)))</f>
        <v>0.0776283444075761</v>
      </c>
      <c r="EW17" s="15">
        <f t="shared" si="15"/>
        <v>0.02351222057957923</v>
      </c>
      <c r="EY17" s="12">
        <f>IF(OR(EY7=0,EY8=0,EY6=0),0,-EY7*EY8*EY6/EY12/EY10)+IF(AND(EY6=0,EY7&lt;&gt;0,EY8&lt;&gt;0),2*ATAN(1),IF(OR(EY7=0,EY8=0),0,ATAN(EY7*EY8/EY6/EY10)))</f>
        <v>-0.1540425865271312</v>
      </c>
      <c r="EZ17" s="5"/>
      <c r="FA17" s="12">
        <f>IF(OR(FA7=0,FA8=0,FA6=0),0,-FA7*FA8*FA6/FA12/FA10)+IF(AND(FA6=0,FA7&lt;&gt;0,FA8&lt;&gt;0),2*ATAN(1),IF(OR(FA7=0,FA8=0),0,ATAN(FA7*FA8/FA6/FA10)))</f>
        <v>-0.26615833821321916</v>
      </c>
      <c r="FB17" s="5"/>
      <c r="FC17" s="12">
        <f>IF(OR(FC7=0,FC8=0,FC6=0),0,-FC7*FC8*FC6/FC12/FC10)+IF(AND(FC6=0,FC7&lt;&gt;0,FC8&lt;&gt;0),2*ATAN(1),IF(OR(FC7=0,FC8=0),0,ATAN(FC7*FC8/FC6/FC10)))</f>
        <v>0.040080263608258115</v>
      </c>
      <c r="FD17" s="4"/>
      <c r="FE17" s="12">
        <f>IF(OR(FE7=0,FE8=0,FE6=0),0,-FE7*FE8*FE6/FE12/FE10)+IF(AND(FE6=0,FE7&lt;&gt;0,FE8&lt;&gt;0),2*ATAN(1),IF(OR(FE7=0,FE8=0),0,ATAN(FE7*FE8/FE6/FE10)))</f>
        <v>0.06364494714791269</v>
      </c>
      <c r="FG17" s="15">
        <f t="shared" si="16"/>
        <v>0.021594211947036646</v>
      </c>
      <c r="FI17" s="12">
        <f>IF(OR(FI7=0,FI8=0,FI6=0),0,-FI7*FI8*FI6/FI12/FI10)+IF(AND(FI6=0,FI7&lt;&gt;0,FI8&lt;&gt;0),2*ATAN(1),IF(OR(FI7=0,FI8=0),0,ATAN(FI7*FI8/FI6/FI10)))</f>
        <v>-0.12882987672038682</v>
      </c>
      <c r="FJ17" s="5"/>
      <c r="FK17" s="12">
        <f>IF(OR(FK7=0,FK8=0,FK6=0),0,-FK7*FK8*FK6/FK12/FK10)+IF(AND(FK6=0,FK7&lt;&gt;0,FK8&lt;&gt;0),2*ATAN(1),IF(OR(FK7=0,FK8=0),0,ATAN(FK7*FK8/FK6/FK10)))</f>
        <v>-0.23202826902463491</v>
      </c>
      <c r="FL17" s="5"/>
      <c r="FM17" s="12">
        <f>IF(OR(FM7=0,FM8=0,FM6=0),0,-FM7*FM8*FM6/FM12/FM10)+IF(AND(FM6=0,FM7&lt;&gt;0,FM8&lt;&gt;0),2*ATAN(1),IF(OR(FM7=0,FM8=0),0,ATAN(FM7*FM8/FM6/FM10)))</f>
        <v>0.03170548975849713</v>
      </c>
      <c r="FN17" s="4"/>
      <c r="FO17" s="12">
        <f>IF(OR(FO7=0,FO8=0,FO6=0),0,-FO7*FO8*FO6/FO12/FO10)+IF(AND(FO6=0,FO7&lt;&gt;0,FO8&lt;&gt;0),2*ATAN(1),IF(OR(FO7=0,FO8=0),0,ATAN(FO7*FO8/FO6/FO10)))</f>
        <v>0.052715624185589616</v>
      </c>
      <c r="FQ17" s="15">
        <f t="shared" si="17"/>
        <v>0.019768401003454672</v>
      </c>
      <c r="FS17" s="12">
        <f>IF(OR(FS7=0,FS8=0,FS6=0),0,-FS7*FS8*FS6/FS12/FS10)+IF(AND(FS6=0,FS7&lt;&gt;0,FS8&lt;&gt;0),2*ATAN(1),IF(OR(FS7=0,FS8=0),0,ATAN(FS7*FS8/FS6/FS10)))</f>
        <v>-0.10817596044024033</v>
      </c>
      <c r="FT17" s="5"/>
      <c r="FU17" s="12">
        <f>IF(OR(FU7=0,FU8=0,FU6=0),0,-FU7*FU8*FU6/FU12/FU10)+IF(AND(FU6=0,FU7&lt;&gt;0,FU8&lt;&gt;0),2*ATAN(1),IF(OR(FU7=0,FU8=0),0,ATAN(FU7*FU8/FU6/FU10)))</f>
        <v>-0.2029133986250673</v>
      </c>
      <c r="FV17" s="5"/>
      <c r="FW17" s="12">
        <f>IF(OR(FW7=0,FW8=0,FW6=0),0,-FW7*FW8*FW6/FW12/FW10)+IF(AND(FW6=0,FW7&lt;&gt;0,FW8&lt;&gt;0),2*ATAN(1),IF(OR(FW7=0,FW8=0),0,ATAN(FW7*FW8/FW6/FW10)))</f>
        <v>0.02533990477793424</v>
      </c>
      <c r="FX17" s="4"/>
      <c r="FY17" s="12">
        <f>IF(OR(FY7=0,FY8=0,FY6=0),0,-FY7*FY8*FY6/FY12/FY10)+IF(AND(FY6=0,FY7&lt;&gt;0,FY8&lt;&gt;0),2*ATAN(1),IF(OR(FY7=0,FY8=0),0,ATAN(FY7*FY8/FY6/FY10)))</f>
        <v>0.04407783208742222</v>
      </c>
      <c r="GA17" s="15">
        <f t="shared" si="18"/>
        <v>0.01806016533757972</v>
      </c>
      <c r="GC17" s="12">
        <f>IF(OR(GC7=0,GC8=0,GC6=0),0,-GC7*GC8*GC6/GC12/GC10)+IF(AND(GC6=0,GC7&lt;&gt;0,GC8&lt;&gt;0),2*ATAN(1),IF(OR(GC7=0,GC8=0),0,ATAN(GC7*GC8/GC6/GC10)))</f>
        <v>-0.09121271180374571</v>
      </c>
      <c r="GD17" s="5"/>
      <c r="GE17" s="12">
        <f>IF(OR(GE7=0,GE8=0,GE6=0),0,-GE7*GE8*GE6/GE12/GE10)+IF(AND(GE6=0,GE7&lt;&gt;0,GE8&lt;&gt;0),2*ATAN(1),IF(OR(GE7=0,GE8=0),0,ATAN(GE7*GE8/GE6/GE10)))</f>
        <v>-0.1780375076439919</v>
      </c>
      <c r="GF17" s="5"/>
      <c r="GG17" s="12">
        <f>IF(OR(GG7=0,GG8=0,GG6=0),0,-GG7*GG8*GG6/GG12/GG10)+IF(AND(GG6=0,GG7&lt;&gt;0,GG8&lt;&gt;0),2*ATAN(1),IF(OR(GG7=0,GG8=0),0,ATAN(GG7*GG8/GG6/GG10)))</f>
        <v>0.020449685485559116</v>
      </c>
      <c r="GH17" s="4"/>
      <c r="GI17" s="12">
        <f>IF(OR(GI7=0,GI8=0,GI6=0),0,-GI7*GI8*GI6/GI12/GI10)+IF(AND(GI6=0,GI7&lt;&gt;0,GI8&lt;&gt;0),2*ATAN(1),IF(OR(GI7=0,GI8=0),0,ATAN(GI7*GI8/GI6/GI10)))</f>
        <v>0.037178664618246426</v>
      </c>
      <c r="GK17" s="15">
        <f t="shared" si="19"/>
        <v>0.016481095162768168</v>
      </c>
      <c r="GM17" s="12">
        <f>IF(OR(GM7=0,GM8=0,GM6=0),0,-GM7*GM8*GM6/GM12/GM10)+IF(AND(GM6=0,GM7&lt;&gt;0,GM8&lt;&gt;0),2*ATAN(1),IF(OR(GM7=0,GM8=0),0,ATAN(GM7*GM8/GM6/GM10)))</f>
        <v>-0.07723759516455411</v>
      </c>
      <c r="GN17" s="5"/>
      <c r="GO17" s="12">
        <f>IF(OR(GO7=0,GO8=0,GO6=0),0,-GO7*GO8*GO6/GO12/GO10)+IF(AND(GO6=0,GO7&lt;&gt;0,GO8&lt;&gt;0),2*ATAN(1),IF(OR(GO7=0,GO8=0),0,ATAN(GO7*GO8/GO6/GO10)))</f>
        <v>-0.15673841546291423</v>
      </c>
      <c r="GP17" s="5"/>
      <c r="GQ17" s="12">
        <f>IF(OR(GQ7=0,GQ8=0,GQ6=0),0,-GQ7*GQ8*GQ6/GQ12/GQ10)+IF(AND(GQ6=0,GQ7&lt;&gt;0,GQ8&lt;&gt;0),2*ATAN(1),IF(OR(GQ7=0,GQ8=0),0,ATAN(GQ7*GQ8/GQ6/GQ10)))</f>
        <v>0.01665417672799145</v>
      </c>
      <c r="GR17" s="4"/>
      <c r="GS17" s="12">
        <f>IF(OR(GS7=0,GS8=0,GS6=0),0,-GS7*GS8*GS6/GS12/GS10)+IF(AND(GS6=0,GS7&lt;&gt;0,GS8&lt;&gt;0),2*ATAN(1),IF(OR(GS7=0,GS8=0),0,ATAN(GS7*GS8/GS6/GS10)))</f>
        <v>0.031613100888150114</v>
      </c>
      <c r="GU17" s="15">
        <f t="shared" si="20"/>
        <v>0.015033735253770532</v>
      </c>
      <c r="GW17" s="12">
        <f>IF(OR(GW7=0,GW8=0,GW6=0),0,-GW7*GW8*GW6/GW12/GW10)+IF(AND(GW6=0,GW7&lt;&gt;0,GW8&lt;&gt;0),2*ATAN(1),IF(OR(GW7=0,GW8=0),0,ATAN(GW7*GW8/GW6/GW10)))</f>
        <v>-0.06568447847940406</v>
      </c>
      <c r="GX17" s="5"/>
      <c r="GY17" s="12">
        <f>IF(OR(GY7=0,GY8=0,GY6=0),0,-GY7*GY8*GY6/GY12/GY10)+IF(AND(GY6=0,GY7&lt;&gt;0,GY8&lt;&gt;0),2*ATAN(1),IF(OR(GY7=0,GY8=0),0,ATAN(GY7*GY8/GY6/GY10)))</f>
        <v>-0.1384559890357327</v>
      </c>
      <c r="GZ17" s="5"/>
      <c r="HA17" s="12">
        <f>IF(OR(HA7=0,HA8=0,HA6=0),0,-HA7*HA8*HA6/HA12/HA10)+IF(AND(HA6=0,HA7&lt;&gt;0,HA8&lt;&gt;0),2*ATAN(1),IF(OR(HA7=0,HA8=0),0,ATAN(HA7*HA8/HA6/HA10)))</f>
        <v>0.013679342179215112</v>
      </c>
      <c r="HB17" s="4"/>
      <c r="HC17" s="12">
        <f>IF(OR(HC7=0,HC8=0,HC6=0),0,-HC7*HC8*HC6/HC12/HC10)+IF(AND(HC6=0,HC7&lt;&gt;0,HC8&lt;&gt;0),2*ATAN(1),IF(OR(HC7=0,HC8=0),0,ATAN(HC7*HC8/HC6/HC10)))</f>
        <v>0.0270813052339815</v>
      </c>
      <c r="HE17" s="15">
        <f t="shared" si="21"/>
        <v>0.013714934288604774</v>
      </c>
      <c r="HG17" s="12">
        <f>IF(OR(HG7=0,HG8=0,HG6=0),0,-HG7*HG8*HG6/HG12/HG10)+IF(AND(HG6=0,HG7&lt;&gt;0,HG8&lt;&gt;0),2*ATAN(1),IF(OR(HG7=0,HG8=0),0,ATAN(HG7*HG8/HG6/HG10)))</f>
        <v>-0.05609819224486512</v>
      </c>
      <c r="HH17" s="5"/>
      <c r="HI17" s="12">
        <f>IF(OR(HI7=0,HI8=0,HI6=0),0,-HI7*HI8*HI6/HI12/HI10)+IF(AND(HI6=0,HI7&lt;&gt;0,HI8&lt;&gt;0),2*ATAN(1),IF(OR(HI7=0,HI8=0),0,ATAN(HI7*HI8/HI6/HI10)))</f>
        <v>-0.12271907834639123</v>
      </c>
      <c r="HJ17" s="5"/>
      <c r="HK17" s="12">
        <f>IF(OR(HK7=0,HK8=0,HK6=0),0,-HK7*HK8*HK6/HK12/HK10)+IF(AND(HK6=0,HK7&lt;&gt;0,HK8&lt;&gt;0),2*ATAN(1),IF(OR(HK7=0,HK8=0),0,ATAN(HK7*HK8/HK6/HK10)))</f>
        <v>0.011325952058612004</v>
      </c>
      <c r="HL17" s="4"/>
      <c r="HM17" s="12">
        <f>IF(OR(HM7=0,HM8=0,HM6=0),0,-HM7*HM8*HM6/HM12/HM10)+IF(AND(HM6=0,HM7&lt;&gt;0,HM8&lt;&gt;0),2*ATAN(1),IF(OR(HM7=0,HM8=0),0,ATAN(HM7*HM8/HM6/HM10)))</f>
        <v>0.02335895969293833</v>
      </c>
      <c r="HO17" s="15">
        <f t="shared" si="22"/>
        <v>0.012518155981485578</v>
      </c>
      <c r="HQ17" s="12">
        <f>IF(OR(HQ7=0,HQ8=0,HQ6=0),0,-HQ7*HQ8*HQ6/HQ12/HQ10)+IF(AND(HQ6=0,HQ7&lt;&gt;0,HQ8&lt;&gt;0),2*ATAN(1),IF(OR(HQ7=0,HQ8=0),0,ATAN(HQ7*HQ8/HQ6/HQ10)))</f>
        <v>-0.04811307137054474</v>
      </c>
      <c r="HR17" s="5"/>
      <c r="HS17" s="12">
        <f>IF(OR(HS7=0,HS8=0,HS6=0),0,-HS7*HS8*HS6/HS12/HS10)+IF(AND(HS6=0,HS7&lt;&gt;0,HS8&lt;&gt;0),2*ATAN(1),IF(OR(HS7=0,HS8=0),0,ATAN(HS7*HS8/HS6/HS10)))</f>
        <v>-0.10913276413373685</v>
      </c>
      <c r="HT17" s="5"/>
      <c r="HU17" s="12">
        <f>IF(OR(HU7=0,HU8=0,HU6=0),0,-HU7*HU8*HU6/HU12/HU10)+IF(AND(HU6=0,HU7&lt;&gt;0,HU8&lt;&gt;0),2*ATAN(1),IF(OR(HU7=0,HU8=0),0,ATAN(HU7*HU8/HU6/HU10)))</f>
        <v>0.009447726244301138</v>
      </c>
      <c r="HV17" s="4"/>
      <c r="HW17" s="12">
        <f>IF(OR(HW7=0,HW8=0,HW6=0),0,-HW7*HW8*HW6/HW12/HW10)+IF(AND(HW6=0,HW7&lt;&gt;0,HW8&lt;&gt;0),2*ATAN(1),IF(OR(HW7=0,HW8=0),0,ATAN(HW7*HW8/HW6/HW10)))</f>
        <v>0.02027650354975452</v>
      </c>
      <c r="HY17" s="15">
        <f t="shared" si="23"/>
        <v>0.011435039165015018</v>
      </c>
    </row>
    <row r="18" spans="1:233" ht="15.75">
      <c r="A18" s="32">
        <v>8</v>
      </c>
      <c r="B18" s="53">
        <f t="shared" si="0"/>
        <v>1.21882078622548</v>
      </c>
      <c r="C18" s="99">
        <f t="shared" si="1"/>
        <v>1.081016611059349</v>
      </c>
      <c r="D18" s="100">
        <f t="shared" si="2"/>
        <v>0.14083633163269488</v>
      </c>
      <c r="X18" s="106" t="s">
        <v>113</v>
      </c>
      <c r="Y18" s="10">
        <f>IF(AND(Y7=0,Y8=0),1,IF(Y6=0,0,Y6/Y10))</f>
        <v>0</v>
      </c>
      <c r="Z18" s="4"/>
      <c r="AA18" s="10">
        <f>IF(AND(AA7=0,AA8=0),1,IF(AA6=0,0,AA6/AA10))</f>
        <v>0</v>
      </c>
      <c r="AB18" s="4"/>
      <c r="AC18" s="10">
        <f>IF(AND(AC7=0,AC8=0),1,IF(AC6=0,0,AC6/AC10))</f>
        <v>0</v>
      </c>
      <c r="AD18" s="4"/>
      <c r="AE18" s="10">
        <f>IF(AND(AE7=0,AE8=0),1,IF(AE6=0,0,AE6/AE10))</f>
        <v>0</v>
      </c>
      <c r="AG18" s="15">
        <f t="shared" si="3"/>
        <v>0</v>
      </c>
      <c r="AI18" s="10">
        <f>IF(AND(AI7=0,AI8=0),1,IF(AI6=0,0,AI6/AI10))</f>
        <v>0.06963106238227913</v>
      </c>
      <c r="AJ18" s="4"/>
      <c r="AK18" s="10">
        <f>IF(AND(AK7=0,AK8=0),1,IF(AK6=0,0,AK6/AK10))</f>
        <v>0.007390854128868035</v>
      </c>
      <c r="AL18" s="4"/>
      <c r="AM18" s="10">
        <f>IF(AND(AM7=0,AM8=0),1,IF(AM6=0,0,AM6/AM10))</f>
        <v>0.10411584125907071</v>
      </c>
      <c r="AN18" s="4"/>
      <c r="AO18" s="10">
        <f>IF(AND(AO7=0,AO8=0),1,IF(AO6=0,0,AO6/AO10))</f>
        <v>0.007413974398540614</v>
      </c>
      <c r="AQ18" s="15">
        <f t="shared" si="4"/>
        <v>-0.00548474331446835</v>
      </c>
      <c r="AS18" s="10">
        <f>IF(AND(AS7=0,AS8=0),1,IF(AS6=0,0,AS6/AS10))</f>
        <v>0.1382602259640567</v>
      </c>
      <c r="AT18" s="4"/>
      <c r="AU18" s="10">
        <f>IF(AND(AU7=0,AU8=0),1,IF(AU6=0,0,AU6/AU10))</f>
        <v>0.014780497236457909</v>
      </c>
      <c r="AV18" s="4"/>
      <c r="AW18" s="10">
        <f>IF(AND(AW7=0,AW8=0),1,IF(AW6=0,0,AW6/AW10))</f>
        <v>0.20492620783142398</v>
      </c>
      <c r="AX18" s="4"/>
      <c r="AY18" s="10">
        <f>IF(AND(AY7=0,AY8=0),1,IF(AY6=0,0,AY6/AY10))</f>
        <v>0.014826726376106361</v>
      </c>
      <c r="BA18" s="15">
        <f t="shared" si="5"/>
        <v>-0.010602862954176229</v>
      </c>
      <c r="BC18" s="10">
        <f>IF(AND(BC7=0,BC8=0),1,IF(BC6=0,0,BC6/BC10))</f>
        <v>0.20495609570554651</v>
      </c>
      <c r="BD18" s="4"/>
      <c r="BE18" s="10">
        <f>IF(AND(BE7=0,BE8=0),1,IF(BE6=0,0,BE6/BE10))</f>
        <v>0.022167719293392257</v>
      </c>
      <c r="BF18" s="4"/>
      <c r="BG18" s="10">
        <f>IF(AND(BG7=0,BG8=0),1,IF(BG6=0,0,BG6/BG10))</f>
        <v>0.2996257016633534</v>
      </c>
      <c r="BH18" s="4"/>
      <c r="BI18" s="10">
        <f>IF(AND(BI7=0,BI8=0),1,IF(BI6=0,0,BI6/BI10))</f>
        <v>0.02223703451923184</v>
      </c>
      <c r="BK18" s="15">
        <f t="shared" si="6"/>
        <v>-0.015056103887923009</v>
      </c>
      <c r="BM18" s="10">
        <f>IF(AND(BM7=0,BM8=0),1,IF(BM6=0,0,BM6/BM10))</f>
        <v>0.2689170581811257</v>
      </c>
      <c r="BN18" s="4"/>
      <c r="BO18" s="10">
        <f>IF(AND(BO7=0,BO8=0),1,IF(BO6=0,0,BO6/BO10))</f>
        <v>0.029551312252200364</v>
      </c>
      <c r="BP18" s="4"/>
      <c r="BQ18" s="10">
        <f>IF(AND(BQ7=0,BQ8=0),1,IF(BQ6=0,0,BQ6/BQ10))</f>
        <v>0.38624363966821407</v>
      </c>
      <c r="BR18" s="4"/>
      <c r="BS18" s="10">
        <f>IF(AND(BS7=0,BS8=0),1,IF(BS6=0,0,BS6/BS10))</f>
        <v>0.029643679427533744</v>
      </c>
      <c r="BU18" s="15">
        <f t="shared" si="7"/>
        <v>-0.01865840470721043</v>
      </c>
      <c r="BW18" s="10">
        <f>IF(AND(BW7=0,BW8=0),1,IF(BW6=0,0,BW6/BW10))</f>
        <v>0.32951120315946836</v>
      </c>
      <c r="BX18" s="4"/>
      <c r="BY18" s="10">
        <f>IF(AND(BY7=0,BY8=0),1,IF(BY6=0,0,BY6/BY10))</f>
        <v>0.036930071033540526</v>
      </c>
      <c r="BZ18" s="4"/>
      <c r="CA18" s="10">
        <f>IF(AND(CA7=0,CA8=0),1,IF(CA6=0,0,CA6/CA10))</f>
        <v>0.4637388957601683</v>
      </c>
      <c r="CB18" s="4"/>
      <c r="CC18" s="10">
        <f>IF(AND(CC7=0,CC8=0),1,IF(CC6=0,0,CC6/CC10))</f>
        <v>0.03704544471541648</v>
      </c>
      <c r="CE18" s="15">
        <f t="shared" si="8"/>
        <v>-0.02134463848544755</v>
      </c>
      <c r="CG18" s="10">
        <f>IF(AND(CG7=0,CG8=0),1,IF(CG6=0,0,CG6/CG10))</f>
        <v>0.3862936679877903</v>
      </c>
      <c r="CH18" s="4"/>
      <c r="CI18" s="10">
        <f>IF(AND(CI7=0,CI8=0),1,IF(CI6=0,0,CI6/CI10))</f>
        <v>0.04430279450676356</v>
      </c>
      <c r="CJ18" s="4"/>
      <c r="CK18" s="10">
        <f>IF(AND(CK7=0,CK8=0),1,IF(CK6=0,0,CK6/CK10))</f>
        <v>0.5318906486135235</v>
      </c>
      <c r="CL18" s="4"/>
      <c r="CM18" s="10">
        <f>IF(AND(CM7=0,CM8=0),1,IF(CM6=0,0,CM6/CM10))</f>
        <v>0.04444111800799401</v>
      </c>
      <c r="CO18" s="15">
        <f t="shared" si="9"/>
        <v>-0.023150464296873757</v>
      </c>
      <c r="CQ18" s="10">
        <f>IF(AND(CQ7=0,CQ8=0),1,IF(CQ6=0,0,CQ6/CQ10))</f>
        <v>0.4390030719123454</v>
      </c>
      <c r="CR18" s="4"/>
      <c r="CS18" s="10">
        <f>IF(AND(CS7=0,CS8=0),1,IF(CS6=0,0,CS6/CS10))</f>
        <v>0.0516682864629613</v>
      </c>
      <c r="CT18" s="4"/>
      <c r="CU18" s="10">
        <f>IF(AND(CU7=0,CU8=0),1,IF(CU6=0,0,CU6/CU10))</f>
        <v>0.5910804632890487</v>
      </c>
      <c r="CV18" s="4"/>
      <c r="CW18" s="10">
        <f>IF(AND(CW7=0,CW8=0),1,IF(CW6=0,0,CW6/CW10))</f>
        <v>0.05182949192933112</v>
      </c>
      <c r="CY18" s="15">
        <f t="shared" si="10"/>
        <v>-0.024178211923296923</v>
      </c>
      <c r="DA18" s="10">
        <f>IF(AND(DA7=0,DA8=0),1,IF(DA6=0,0,DA6/DA10))</f>
        <v>0.4875421082688042</v>
      </c>
      <c r="DB18" s="4"/>
      <c r="DC18" s="10">
        <f>IF(AND(DC7=0,DC8=0),1,IF(DC6=0,0,DC6/DC10))</f>
        <v>0.05902535657866977</v>
      </c>
      <c r="DD18" s="4"/>
      <c r="DE18" s="10">
        <f>IF(AND(DE7=0,DE8=0),1,IF(DE6=0,0,DE6/DE10))</f>
        <v>0.6420578831241025</v>
      </c>
      <c r="DF18" s="4"/>
      <c r="DG18" s="10">
        <f>IF(AND(DG7=0,DG8=0),1,IF(DG6=0,0,DG6/DG10))</f>
        <v>0.05920936508113356</v>
      </c>
      <c r="DI18" s="15">
        <f t="shared" si="11"/>
        <v>-0.02456266349115707</v>
      </c>
      <c r="DK18" s="10">
        <f>IF(AND(DK7=0,DK8=0),1,IF(DK6=0,0,DK6/DK10))</f>
        <v>0.5319487121089875</v>
      </c>
      <c r="DL18" s="4"/>
      <c r="DM18" s="10">
        <f>IF(AND(DM7=0,DM8=0),1,IF(DM6=0,0,DM6/DM10))</f>
        <v>0.06637282136842854</v>
      </c>
      <c r="DN18" s="4"/>
      <c r="DO18" s="10">
        <f>IF(AND(DO7=0,DO8=0),1,IF(DO6=0,0,DO6/DO10))</f>
        <v>0.6857453859835134</v>
      </c>
      <c r="DP18" s="4"/>
      <c r="DQ18" s="10">
        <f>IF(AND(DQ7=0,DQ8=0),1,IF(DQ6=0,0,DQ6/DQ10))</f>
        <v>0.06657954301004973</v>
      </c>
      <c r="DS18" s="15">
        <f t="shared" si="12"/>
        <v>-0.024444600107114873</v>
      </c>
      <c r="DU18" s="10">
        <f>IF(AND(DU7=0,DU8=0),1,IF(DU6=0,0,DU6/DU10))</f>
        <v>0.5723638070321425</v>
      </c>
      <c r="DV18" s="4"/>
      <c r="DW18" s="10">
        <f>IF(AND(DW7=0,DW8=0),1,IF(DW6=0,0,DW6/DW10))</f>
        <v>0.07370950512443553</v>
      </c>
      <c r="DX18" s="4"/>
      <c r="DY18" s="10">
        <f>IF(AND(DY7=0,DY8=0),1,IF(DY6=0,0,DY6/DY10))</f>
        <v>0.7231015260621872</v>
      </c>
      <c r="DZ18" s="4"/>
      <c r="EA18" s="10">
        <f>IF(AND(EA7=0,EA8=0),1,IF(EA6=0,0,EA6/EA10))</f>
        <v>0.07393883916178479</v>
      </c>
      <c r="EC18" s="15">
        <f t="shared" si="13"/>
        <v>-0.023954153448365524</v>
      </c>
      <c r="EE18" s="10">
        <f>IF(AND(EE7=0,EE8=0),1,IF(EE6=0,0,EE6/EE10))</f>
        <v>0.6090001855940932</v>
      </c>
      <c r="EF18" s="4"/>
      <c r="EG18" s="10">
        <f>IF(AND(EG7=0,EG8=0),1,IF(EG6=0,0,EG6/EG10))</f>
        <v>0.08103424084158045</v>
      </c>
      <c r="EH18" s="4"/>
      <c r="EI18" s="10">
        <f>IF(AND(EI7=0,EI8=0),1,IF(EI6=0,0,EI6/EI10))</f>
        <v>0.7550380453600383</v>
      </c>
      <c r="EJ18" s="4"/>
      <c r="EK18" s="10">
        <f>IF(AND(EK7=0,EK8=0),1,IF(EK6=0,0,EK6/EK10))</f>
        <v>0.08128607582027388</v>
      </c>
      <c r="EM18" s="15">
        <f t="shared" si="14"/>
        <v>-0.02320256647860869</v>
      </c>
      <c r="EO18" s="10">
        <f>IF(AND(EO7=0,EO8=0),1,IF(EO6=0,0,EO6/EO10))</f>
        <v>0.6421153302573203</v>
      </c>
      <c r="EP18" s="4"/>
      <c r="EQ18" s="10">
        <f>IF(AND(EQ7=0,EQ8=0),1,IF(EQ6=0,0,EQ6/EQ10))</f>
        <v>0.08834587112618901</v>
      </c>
      <c r="ER18" s="4"/>
      <c r="ES18" s="10">
        <f>IF(AND(ES7=0,ES8=0),1,IF(ES6=0,0,ES6/ES10))</f>
        <v>0.7823776399665701</v>
      </c>
      <c r="ET18" s="4"/>
      <c r="EU18" s="10">
        <f>IF(AND(EU7=0,EU8=0),1,IF(EU6=0,0,EU6/EU10))</f>
        <v>0.08862008503021081</v>
      </c>
      <c r="EW18" s="15">
        <f t="shared" si="15"/>
        <v>-0.02227979742142385</v>
      </c>
      <c r="EY18" s="10">
        <f>IF(AND(EY7=0,EY8=0),1,IF(EY6=0,0,EY6/EY10))</f>
        <v>0.6719894391128667</v>
      </c>
      <c r="EZ18" s="4"/>
      <c r="FA18" s="10">
        <f>IF(AND(FA7=0,FA8=0),1,IF(FA6=0,0,FA6/FA10))</f>
        <v>0.09564324908686472</v>
      </c>
      <c r="FB18" s="4"/>
      <c r="FC18" s="10">
        <f>IF(AND(FC7=0,FC8=0),1,IF(FC6=0,0,FC6/FC10))</f>
        <v>0.8058384455858668</v>
      </c>
      <c r="FD18" s="4"/>
      <c r="FE18" s="10">
        <f>IF(AND(FE7=0,FE8=0),1,IF(FE6=0,0,FE6/FE10))</f>
        <v>0.09593970950128541</v>
      </c>
      <c r="FG18" s="15">
        <f t="shared" si="16"/>
        <v>-0.021255547867730942</v>
      </c>
      <c r="FI18" s="10">
        <f>IF(AND(FI7=0,FI8=0),1,IF(FI6=0,0,FI6/FI10))</f>
        <v>0.698908806819045</v>
      </c>
      <c r="FJ18" s="4"/>
      <c r="FK18" s="10">
        <f>IF(AND(FK7=0,FK8=0),1,IF(FK6=0,0,FK6/FK10))</f>
        <v>0.1029252392058746</v>
      </c>
      <c r="FL18" s="4"/>
      <c r="FM18" s="10">
        <f>IF(AND(FM7=0,FM8=0),1,IF(FM6=0,0,FM6/FM10))</f>
        <v>0.8260341778711787</v>
      </c>
      <c r="FN18" s="4"/>
      <c r="FO18" s="10">
        <f>IF(AND(FO7=0,FO8=0),1,IF(FO6=0,0,FO6/FO10))</f>
        <v>0.10324380349254336</v>
      </c>
      <c r="FQ18" s="15">
        <f t="shared" si="17"/>
        <v>-0.020181930114422545</v>
      </c>
      <c r="FS18" s="10">
        <f>IF(AND(FS7=0,FS8=0),1,IF(FS6=0,0,FS6/FS10))</f>
        <v>0.7231540446028427</v>
      </c>
      <c r="FT18" s="4"/>
      <c r="FU18" s="10">
        <f>IF(AND(FU7=0,FU8=0),1,IF(FU6=0,0,FU6/FU10))</f>
        <v>0.11019071818958917</v>
      </c>
      <c r="FV18" s="4"/>
      <c r="FW18" s="10">
        <f>IF(AND(FW7=0,FW8=0),1,IF(FW6=0,0,FW6/FW10))</f>
        <v>0.8434823356733</v>
      </c>
      <c r="FX18" s="4"/>
      <c r="FY18" s="10">
        <f>IF(AND(FY7=0,FY8=0),1,IF(FY6=0,0,FY6/FY10))</f>
        <v>0.11053123367534884</v>
      </c>
      <c r="GA18" s="15">
        <f t="shared" si="18"/>
        <v>-0.019096647594905654</v>
      </c>
      <c r="GC18" s="10">
        <f>IF(AND(GC7=0,GC8=0),1,IF(GC6=0,0,GC6/GC10))</f>
        <v>0.7449923154875501</v>
      </c>
      <c r="GD18" s="4"/>
      <c r="GE18" s="10">
        <f>IF(AND(GE7=0,GE8=0),1,IF(GE6=0,0,GE6/GE10))</f>
        <v>0.11743857579655656</v>
      </c>
      <c r="GF18" s="4"/>
      <c r="GG18" s="10">
        <f>IF(AND(GG7=0,GG8=0),1,IF(GG6=0,0,GG6/GG10))</f>
        <v>0.8586157594164078</v>
      </c>
      <c r="GH18" s="4"/>
      <c r="GI18" s="10">
        <f>IF(AND(GI7=0,GI8=0),1,IF(GI6=0,0,GI6/GI10))</f>
        <v>0.11780087997350039</v>
      </c>
      <c r="GK18" s="15">
        <f t="shared" si="19"/>
        <v>-0.018026070251739062</v>
      </c>
      <c r="GM18" s="10">
        <f>IF(AND(GM7=0,GM8=0),1,IF(GM6=0,0,GM6/GM10))</f>
        <v>0.7646726945514761</v>
      </c>
      <c r="GN18" s="4"/>
      <c r="GO18" s="10">
        <f>IF(AND(GO7=0,GO8=0),1,IF(GO6=0,0,GO6/GO10))</f>
        <v>0.12466771564186158</v>
      </c>
      <c r="GP18" s="4"/>
      <c r="GQ18" s="10">
        <f>IF(AND(GQ7=0,GQ8=0),1,IF(GQ6=0,0,GQ6/GQ10))</f>
        <v>0.8717948717948718</v>
      </c>
      <c r="GR18" s="4"/>
      <c r="GS18" s="10">
        <f>IF(AND(GS7=0,GS8=0),1,IF(GS6=0,0,GS6/GS10))</f>
        <v>0.12505163637912556</v>
      </c>
      <c r="GU18" s="15">
        <f t="shared" si="20"/>
        <v>-0.016987921139961528</v>
      </c>
      <c r="GW18" s="10">
        <f>IF(AND(GW7=0,GW8=0),1,IF(GW6=0,0,GW6/GW10))</f>
        <v>0.7824238347317605</v>
      </c>
      <c r="GX18" s="4"/>
      <c r="GY18" s="10">
        <f>IF(AND(GY7=0,GY8=0),1,IF(GY6=0,0,GY6/GY10))</f>
        <v>0.13187705597649899</v>
      </c>
      <c r="GZ18" s="4"/>
      <c r="HA18" s="10">
        <f>IF(AND(HA7=0,HA8=0),1,IF(HA6=0,0,HA6/HA10))</f>
        <v>0.8833192286614496</v>
      </c>
      <c r="HB18" s="4"/>
      <c r="HC18" s="10">
        <f>IF(AND(HC7=0,HC8=0),1,IF(HC6=0,0,HC6/HC10))</f>
        <v>0.13228241174305758</v>
      </c>
      <c r="HE18" s="15">
        <f t="shared" si="21"/>
        <v>-0.01599348630515544</v>
      </c>
      <c r="HG18" s="10">
        <f>IF(AND(HG7=0,HG8=0),1,IF(HG6=0,0,HG6/HG10))</f>
        <v>0.7984532508663137</v>
      </c>
      <c r="HH18" s="4"/>
      <c r="HI18" s="10">
        <f>IF(AND(HI7=0,HI8=0),1,IF(HI6=0,0,HI6/HI10))</f>
        <v>0.13906553044056827</v>
      </c>
      <c r="HJ18" s="4"/>
      <c r="HK18" s="10">
        <f>IF(AND(HK7=0,HK8=0),1,IF(HK6=0,0,HK6/HK10))</f>
        <v>0.8934377800875578</v>
      </c>
      <c r="HL18" s="4"/>
      <c r="HM18" s="10">
        <f>IF(AND(HM7=0,HM8=0),1,IF(HM6=0,0,HM6/HM10))</f>
        <v>0.13949213053848045</v>
      </c>
      <c r="HO18" s="15">
        <f t="shared" si="22"/>
        <v>-0.015049361828511364</v>
      </c>
      <c r="HQ18" s="10">
        <f>IF(AND(HQ7=0,HQ8=0),1,IF(HQ6=0,0,HQ6/HQ10))</f>
        <v>0.8129476811329232</v>
      </c>
      <c r="HR18" s="4"/>
      <c r="HS18" s="10">
        <f>IF(AND(HS7=0,HS8=0),1,IF(HS6=0,0,HS6/HS10))</f>
        <v>0.14623208878918</v>
      </c>
      <c r="HT18" s="4"/>
      <c r="HU18" s="10">
        <f>IF(AND(HU7=0,HU8=0),1,IF(HU6=0,0,HU6/HU10))</f>
        <v>0.9023576695898831</v>
      </c>
      <c r="HV18" s="4"/>
      <c r="HW18" s="10">
        <f>IF(AND(HW7=0,HW8=0),1,IF(HW6=0,0,HW6/HW10))</f>
        <v>0.14667973359671146</v>
      </c>
      <c r="HY18" s="15">
        <f t="shared" si="23"/>
        <v>-0.014158796740846427</v>
      </c>
    </row>
    <row r="19" spans="1:233" ht="15" customHeight="1">
      <c r="A19" s="32">
        <v>9</v>
      </c>
      <c r="B19" s="53">
        <f t="shared" si="0"/>
        <v>1.2050353833191156</v>
      </c>
      <c r="C19" s="99">
        <f t="shared" si="1"/>
        <v>1.0503958460292382</v>
      </c>
      <c r="D19" s="100">
        <f t="shared" si="2"/>
        <v>0.1509570237767835</v>
      </c>
      <c r="X19" s="3" t="s">
        <v>8</v>
      </c>
      <c r="Y19" s="10">
        <f>IF(OR(Y6=0,Y7=0,Y8=0),0,Y6*Y7*Y8*(1/Y11+1/Y12)/Y10)+IF(AND(Y6=0,Y7&lt;&gt;0,Y8&lt;&gt;0),2*ATAN(1),IF(OR(Y7=0,Y8=0),0,ATAN(Y7*Y8/Y6/Y10)))</f>
        <v>1.5707963267948966</v>
      </c>
      <c r="Z19" s="4"/>
      <c r="AA19" s="10">
        <f>IF(OR(AA6=0,AA7=0,AA8=0),0,AA6*AA7*AA8*(1/AA11+1/AA12)/AA10)+IF(AND(AA6=0,AA7&lt;&gt;0,AA8&lt;&gt;0),2*ATAN(1),IF(OR(AA7=0,AA8=0),0,ATAN(AA7*AA8/AA6/AA10)))</f>
        <v>1.5707963267948966</v>
      </c>
      <c r="AB19" s="4"/>
      <c r="AC19" s="10">
        <f>IF(OR(AC6=0,AC7=0,AC8=0),0,AC6*AC7*AC8*(1/AC11+1/AC12)/AC10)+IF(AND(AC6=0,AC7&lt;&gt;0,AC8&lt;&gt;0),2*ATAN(1),IF(OR(AC7=0,AC8=0),0,ATAN(AC7*AC8/AC6/AC10)))</f>
        <v>1.5707963267948966</v>
      </c>
      <c r="AD19" s="4"/>
      <c r="AE19" s="10">
        <f>IF(OR(AE6=0,AE7=0,AE8=0),0,AE6*AE7*AE8*(1/AE11+1/AE12)/AE10)+IF(AND(AE6=0,AE7&lt;&gt;0,AE8&lt;&gt;0),2*ATAN(1),IF(OR(AE7=0,AE8=0),0,ATAN(AE7*AE8/AE6/AE10)))</f>
        <v>1.5707963267948966</v>
      </c>
      <c r="AG19" s="15">
        <f t="shared" si="3"/>
        <v>0</v>
      </c>
      <c r="AI19" s="10">
        <f>IF(OR(AI6=0,AI7=0,AI8=0),0,AI6*AI7*AI8*(1/AI11+1/AI12)/AI10)+IF(AND(AI6=0,AI7&lt;&gt;0,AI8&lt;&gt;0),2*ATAN(1),IF(OR(AI7=0,AI8=0),0,ATAN(AI7*AI8/AI6/AI10)))</f>
        <v>-1.568716199684897</v>
      </c>
      <c r="AJ19" s="4"/>
      <c r="AK19" s="10">
        <f>IF(OR(AK6=0,AK7=0,AK8=0),0,AK6*AK7*AK8*(1/AK11+1/AK12)/AK10)+IF(AND(AK6=0,AK7&lt;&gt;0,AK8&lt;&gt;0),2*ATAN(1),IF(OR(AK7=0,AK8=0),0,ATAN(AK7*AK8/AK6/AK10)))</f>
        <v>-1.5704575687217728</v>
      </c>
      <c r="AL19" s="4"/>
      <c r="AM19" s="10">
        <f>IF(OR(AM6=0,AM7=0,AM8=0),0,AM6*AM7*AM8*(1/AM11+1/AM12)/AM10)+IF(AND(AM6=0,AM7&lt;&gt;0,AM8&lt;&gt;0),2*ATAN(1),IF(OR(AM7=0,AM8=0),0,ATAN(AM7*AM8/AM6/AM10)))</f>
        <v>1.5670361661437013</v>
      </c>
      <c r="AN19" s="4"/>
      <c r="AO19" s="10">
        <f>IF(OR(AO6=0,AO7=0,AO8=0),0,AO6*AO7*AO8*(1/AO11+1/AO12)/AO10)+IF(AND(AO6=0,AO7&lt;&gt;0,AO8&lt;&gt;0),2*ATAN(1),IF(OR(AO7=0,AO8=0),0,ATAN(AO7*AO8/AO6/AO10)))</f>
        <v>1.5684360009616574</v>
      </c>
      <c r="AQ19" s="15">
        <f t="shared" si="4"/>
        <v>0.0004999381207557882</v>
      </c>
      <c r="AS19" s="10">
        <f>IF(OR(AS6=0,AS7=0,AS8=0),0,AS6*AS7*AS8*(1/AS11+1/AS12)/AS10)+IF(AND(AS6=0,AS7&lt;&gt;0,AS8&lt;&gt;0),2*ATAN(1),IF(OR(AS7=0,AS8=0),0,ATAN(AS7*AS8/AS6/AS10)))</f>
        <v>-1.5552251295265034</v>
      </c>
      <c r="AT19" s="4"/>
      <c r="AU19" s="10">
        <f>IF(OR(AU6=0,AU7=0,AU8=0),0,AU6*AU7*AU8*(1/AU11+1/AU12)/AU10)+IF(AND(AU6=0,AU7&lt;&gt;0,AU8&lt;&gt;0),2*ATAN(1),IF(OR(AU7=0,AU8=0),0,ATAN(AU7*AU8/AU6/AU10)))</f>
        <v>-1.5681470783384943</v>
      </c>
      <c r="AV19" s="4"/>
      <c r="AW19" s="10">
        <f>IF(OR(AW6=0,AW7=0,AW8=0),0,AW6*AW7*AW8*(1/AW11+1/AW12)/AW10)+IF(AND(AW6=0,AW7&lt;&gt;0,AW8&lt;&gt;0),2*ATAN(1),IF(OR(AW7=0,AW8=0),0,ATAN(AW7*AW8/AW6/AW10)))</f>
        <v>1.5430779973101032</v>
      </c>
      <c r="AX19" s="4"/>
      <c r="AY19" s="10">
        <f>IF(OR(AY6=0,AY7=0,AY8=0),0,AY6*AY7*AY8*(1/AY11+1/AY12)/AY10)+IF(AND(AY6=0,AY7&lt;&gt;0,AY8&lt;&gt;0),2*ATAN(1),IF(OR(AY7=0,AY8=0),0,ATAN(AY7*AY8/AY6/AY10)))</f>
        <v>1.5533783580902207</v>
      </c>
      <c r="BA19" s="15">
        <f t="shared" si="5"/>
        <v>0.003695945361594399</v>
      </c>
      <c r="BC19" s="10">
        <f>IF(OR(BC6=0,BC7=0,BC8=0),0,BC6*BC7*BC8*(1/BC11+1/BC12)/BC10)+IF(AND(BC6=0,BC7&lt;&gt;0,BC8&lt;&gt;0),2*ATAN(1),IF(OR(BC7=0,BC8=0),0,ATAN(BC7*BC8/BC6/BC10)))</f>
        <v>-1.5233955149545202</v>
      </c>
      <c r="BD19" s="4"/>
      <c r="BE19" s="10">
        <f>IF(OR(BE6=0,BE7=0,BE8=0),0,BE6*BE7*BE8*(1/BE11+1/BE12)/BE10)+IF(AND(BE6=0,BE7&lt;&gt;0,BE8&lt;&gt;0),2*ATAN(1),IF(OR(BE7=0,BE8=0),0,ATAN(BE7*BE8/BE6/BE10)))</f>
        <v>-1.5621794775329194</v>
      </c>
      <c r="BF19" s="4"/>
      <c r="BG19" s="10">
        <f>IF(OR(BG6=0,BG7=0,BG8=0),0,BG6*BG7*BG8*(1/BG11+1/BG12)/BG10)+IF(AND(BG6=0,BG7&lt;&gt;0,BG8&lt;&gt;0),2*ATAN(1),IF(OR(BG7=0,BG8=0),0,ATAN(BG7*BG8/BG6/BG10)))</f>
        <v>1.4883692236291575</v>
      </c>
      <c r="BH19" s="4"/>
      <c r="BI19" s="10">
        <f>IF(OR(BI6=0,BI7=0,BI8=0),0,BI6*BI7*BI8*(1/BI11+1/BI12)/BI10)+IF(AND(BI6=0,BI7&lt;&gt;0,BI8&lt;&gt;0),2*ATAN(1),IF(OR(BI7=0,BI8=0),0,ATAN(BI7*BI8/BI6/BI10)))</f>
        <v>1.518875957361758</v>
      </c>
      <c r="BK19" s="15">
        <f t="shared" si="6"/>
        <v>0.01102795682817498</v>
      </c>
      <c r="BM19" s="10">
        <f>IF(OR(BM6=0,BM7=0,BM8=0),0,BM6*BM7*BM8*(1/BM11+1/BM12)/BM10)+IF(AND(BM6=0,BM7&lt;&gt;0,BM8&lt;&gt;0),2*ATAN(1),IF(OR(BM7=0,BM8=0),0,ATAN(BM7*BM8/BM6/BM10)))</f>
        <v>-1.472245001237782</v>
      </c>
      <c r="BN19" s="4"/>
      <c r="BO19" s="10">
        <f>IF(OR(BO6=0,BO7=0,BO8=0),0,BO6*BO7*BO8*(1/BO11+1/BO12)/BO10)+IF(AND(BO6=0,BO7&lt;&gt;0,BO8&lt;&gt;0),2*ATAN(1),IF(OR(BO7=0,BO8=0),0,ATAN(BO7*BO8/BO6/BO10)))</f>
        <v>-1.5513673340587684</v>
      </c>
      <c r="BP19" s="4"/>
      <c r="BQ19" s="10">
        <f>IF(OR(BQ6=0,BQ7=0,BQ8=0),0,BQ6*BQ7*BQ8*(1/BQ11+1/BQ12)/BQ10)+IF(AND(BQ6=0,BQ7&lt;&gt;0,BQ8&lt;&gt;0),2*ATAN(1),IF(OR(BQ7=0,BQ8=0),0,ATAN(BQ7*BQ8/BQ6/BQ10)))</f>
        <v>1.4043193905466964</v>
      </c>
      <c r="BR19" s="4"/>
      <c r="BS19" s="10">
        <f>IF(OR(BS6=0,BS7=0,BS8=0),0,BS6*BS7*BS8*(1/BS11+1/BS12)/BS10)+IF(AND(BS6=0,BS7&lt;&gt;0,BS8&lt;&gt;0),2*ATAN(1),IF(OR(BS7=0,BS8=0),0,ATAN(BS7*BS8/BS6/BS10)))</f>
        <v>1.4654923310403154</v>
      </c>
      <c r="BU19" s="15">
        <f t="shared" si="7"/>
        <v>0.022328686240447933</v>
      </c>
      <c r="BW19" s="10">
        <f>IF(OR(BW6=0,BW7=0,BW8=0),0,BW6*BW7*BW8*(1/BW11+1/BW12)/BW10)+IF(AND(BW6=0,BW7&lt;&gt;0,BW8&lt;&gt;0),2*ATAN(1),IF(OR(BW7=0,BW8=0),0,ATAN(BW7*BW8/BW6/BW10)))</f>
        <v>-1.4051657780211537</v>
      </c>
      <c r="BX19" s="4"/>
      <c r="BY19" s="10">
        <f>IF(OR(BY6=0,BY7=0,BY8=0),0,BY6*BY7*BY8*(1/BY11+1/BY12)/BY10)+IF(AND(BY6=0,BY7&lt;&gt;0,BY8&lt;&gt;0),2*ATAN(1),IF(OR(BY7=0,BY8=0),0,ATAN(BY7*BY8/BY6/BY10)))</f>
        <v>-1.535114003315604</v>
      </c>
      <c r="BZ19" s="4"/>
      <c r="CA19" s="10">
        <f>IF(OR(CA6=0,CA7=0,CA8=0),0,CA6*CA7*CA8*(1/CA11+1/CA12)/CA10)+IF(AND(CA6=0,CA7&lt;&gt;0,CA8&lt;&gt;0),2*ATAN(1),IF(OR(CA7=0,CA8=0),0,ATAN(CA7*CA8/CA6/CA10)))</f>
        <v>1.29989640385547</v>
      </c>
      <c r="CB19" s="4"/>
      <c r="CC19" s="10">
        <f>IF(OR(CC6=0,CC7=0,CC8=0),0,CC6*CC7*CC8*(1/CC11+1/CC12)/CC10)+IF(AND(CC6=0,CC7&lt;&gt;0,CC8&lt;&gt;0),2*ATAN(1),IF(OR(CC7=0,CC8=0),0,ATAN(CC7*CC8/CC6/CC10)))</f>
        <v>1.3983702327024161</v>
      </c>
      <c r="CE19" s="15">
        <f t="shared" si="8"/>
        <v>0.03635449902780782</v>
      </c>
      <c r="CG19" s="10">
        <f>IF(OR(CG6=0,CG7=0,CG8=0),0,CG6*CG7*CG8*(1/CG11+1/CG12)/CG10)+IF(AND(CG6=0,CG7&lt;&gt;0,CG8&lt;&gt;0),2*ATAN(1),IF(OR(CG7=0,CG8=0),0,ATAN(CG7*CG8/CG6/CG10)))</f>
        <v>-1.32737185452571</v>
      </c>
      <c r="CH19" s="4"/>
      <c r="CI19" s="10">
        <f>IF(OR(CI6=0,CI7=0,CI8=0),0,CI6*CI7*CI8*(1/CI11+1/CI12)/CI10)+IF(AND(CI6=0,CI7&lt;&gt;0,CI8&lt;&gt;0),2*ATAN(1),IF(OR(CI7=0,CI8=0),0,ATAN(CI7*CI8/CI6/CI10)))</f>
        <v>-1.5133872885970627</v>
      </c>
      <c r="CJ19" s="4"/>
      <c r="CK19" s="10">
        <f>IF(OR(CK6=0,CK7=0,CK8=0),0,CK6*CK7*CK8*(1/CK11+1/CK12)/CK10)+IF(AND(CK6=0,CK7&lt;&gt;0,CK8&lt;&gt;0),2*ATAN(1),IF(OR(CK7=0,CK8=0),0,ATAN(CK7*CK8/CK6/CK10)))</f>
        <v>1.1858547067764154</v>
      </c>
      <c r="CL19" s="4"/>
      <c r="CM19" s="10">
        <f>IF(OR(CM6=0,CM7=0,CM8=0),0,CM6*CM7*CM8*(1/CM11+1/CM12)/CM10)+IF(AND(CM6=0,CM7&lt;&gt;0,CM8&lt;&gt;0),2*ATAN(1),IF(OR(CM7=0,CM8=0),0,ATAN(CM7*CM8/CM6/CM10)))</f>
        <v>1.3237762243902225</v>
      </c>
      <c r="CO19" s="15">
        <f t="shared" si="9"/>
        <v>0.05155616711081366</v>
      </c>
      <c r="CQ19" s="10">
        <f>IF(OR(CQ6=0,CQ7=0,CQ8=0),0,CQ6*CQ7*CQ8*(1/CQ11+1/CQ12)/CQ10)+IF(AND(CQ6=0,CQ7&lt;&gt;0,CQ8&lt;&gt;0),2*ATAN(1),IF(OR(CQ7=0,CQ8=0),0,ATAN(CQ7*CQ8/CQ6/CQ10)))</f>
        <v>-1.243985731189282</v>
      </c>
      <c r="CR19" s="4"/>
      <c r="CS19" s="10">
        <f>IF(OR(CS6=0,CS7=0,CS8=0),0,CS6*CS7*CS8*(1/CS11+1/CS12)/CS10)+IF(AND(CS6=0,CS7&lt;&gt;0,CS8&lt;&gt;0),2*ATAN(1),IF(OR(CS7=0,CS8=0),0,ATAN(CS7*CS8/CS6/CS10)))</f>
        <v>-1.486607711542362</v>
      </c>
      <c r="CT19" s="4"/>
      <c r="CU19" s="10">
        <f>IF(OR(CU6=0,CU7=0,CU8=0),0,CU6*CU7*CU8*(1/CU11+1/CU12)/CU10)+IF(AND(CU6=0,CU7&lt;&gt;0,CU8&lt;&gt;0),2*ATAN(1),IF(OR(CU7=0,CU8=0),0,ATAN(CU7*CU8/CU6/CU10)))</f>
        <v>1.0711286277825462</v>
      </c>
      <c r="CV19" s="4"/>
      <c r="CW19" s="10">
        <f>IF(OR(CW6=0,CW7=0,CW8=0),0,CW6*CW7*CW8*(1/CW11+1/CW12)/CW10)+IF(AND(CW6=0,CW7&lt;&gt;0,CW8&lt;&gt;0),2*ATAN(1),IF(OR(CW7=0,CW8=0),0,ATAN(CW7*CW8/CW6/CW10)))</f>
        <v>1.2470031375571113</v>
      </c>
      <c r="CY19" s="15">
        <f t="shared" si="10"/>
        <v>0.0666057850704233</v>
      </c>
      <c r="DA19" s="10">
        <f>IF(OR(DA6=0,DA7=0,DA8=0),0,DA6*DA7*DA8*(1/DA11+1/DA12)/DA10)+IF(AND(DA6=0,DA7&lt;&gt;0,DA8&lt;&gt;0),2*ATAN(1),IF(OR(DA7=0,DA8=0),0,ATAN(DA7*DA8/DA6/DA10)))</f>
        <v>-1.1591400120954756</v>
      </c>
      <c r="DB19" s="4"/>
      <c r="DC19" s="10">
        <f>IF(OR(DC6=0,DC7=0,DC8=0),0,DC6*DC7*DC8*(1/DC11+1/DC12)/DC10)+IF(AND(DC6=0,DC7&lt;&gt;0,DC8&lt;&gt;0),2*ATAN(1),IF(OR(DC7=0,DC8=0),0,ATAN(DC7*DC8/DC6/DC10)))</f>
        <v>-1.4554982296567005</v>
      </c>
      <c r="DD19" s="4"/>
      <c r="DE19" s="10">
        <f>IF(OR(DE6=0,DE7=0,DE8=0),0,DE6*DE7*DE8*(1/DE11+1/DE12)/DE10)+IF(AND(DE6=0,DE7&lt;&gt;0,DE8&lt;&gt;0),2*ATAN(1),IF(OR(DE7=0,DE8=0),0,ATAN(DE7*DE8/DE6/DE10)))</f>
        <v>0.9616951431444493</v>
      </c>
      <c r="DF19" s="4"/>
      <c r="DG19" s="10">
        <f>IF(OR(DG6=0,DG7=0,DG8=0),0,DG6*DG7*DG8*(1/DG11+1/DG12)/DG10)+IF(AND(DG6=0,DG7&lt;&gt;0,DG8&lt;&gt;0),2*ATAN(1),IF(OR(DG7=0,DG8=0),0,ATAN(DG7*DG8/DG6/DG10)))</f>
        <v>1.171720796268549</v>
      </c>
      <c r="DI19" s="15">
        <f t="shared" si="11"/>
        <v>0.08059349612157654</v>
      </c>
      <c r="DK19" s="10">
        <f>IF(OR(DK6=0,DK7=0,DK8=0),0,DK6*DK7*DK8*(1/DK11+1/DK12)/DK10)+IF(AND(DK6=0,DK7&lt;&gt;0,DK8&lt;&gt;0),2*ATAN(1),IF(OR(DK7=0,DK8=0),0,ATAN(DK7*DK8/DK6/DK10)))</f>
        <v>-1.0757906669985393</v>
      </c>
      <c r="DL19" s="4"/>
      <c r="DM19" s="10">
        <f>IF(OR(DM6=0,DM7=0,DM8=0),0,DM6*DM7*DM8*(1/DM11+1/DM12)/DM10)+IF(AND(DM6=0,DM7&lt;&gt;0,DM8&lt;&gt;0),2*ATAN(1),IF(OR(DM7=0,DM8=0),0,ATAN(DM7*DM8/DM6/DM10)))</f>
        <v>-1.4209361278368209</v>
      </c>
      <c r="DN19" s="4"/>
      <c r="DO19" s="10">
        <f>IF(OR(DO6=0,DO7=0,DO8=0),0,DO6*DO7*DO8*(1/DO11+1/DO12)/DO10)+IF(AND(DO6=0,DO7&lt;&gt;0,DO8&lt;&gt;0),2*ATAN(1),IF(OR(DO7=0,DO8=0),0,ATAN(DO7*DO8/DO6/DO10)))</f>
        <v>0.8608517069757199</v>
      </c>
      <c r="DP19" s="4"/>
      <c r="DQ19" s="10">
        <f>IF(OR(DQ6=0,DQ7=0,DQ8=0),0,DQ6*DQ7*DQ8*(1/DQ11+1/DQ12)/DQ10)+IF(AND(DQ6=0,DQ7&lt;&gt;0,DQ8&lt;&gt;0),2*ATAN(1),IF(OR(DQ7=0,DQ8=0),0,ATAN(DQ7*DQ8/DQ6/DQ10)))</f>
        <v>1.100119375395316</v>
      </c>
      <c r="DS19" s="15">
        <f t="shared" si="12"/>
        <v>0.093012238329194</v>
      </c>
      <c r="DU19" s="10">
        <f>IF(OR(DU6=0,DU7=0,DU8=0),0,DU6*DU7*DU8*(1/DU11+1/DU12)/DU10)+IF(AND(DU6=0,DU7&lt;&gt;0,DU8&lt;&gt;0),2*ATAN(1),IF(OR(DU7=0,DU8=0),0,ATAN(DU7*DU8/DU6/DU10)))</f>
        <v>-0.9958630449067754</v>
      </c>
      <c r="DV19" s="4"/>
      <c r="DW19" s="10">
        <f>IF(OR(DW6=0,DW7=0,DW8=0),0,DW6*DW7*DW8*(1/DW11+1/DW12)/DW10)+IF(AND(DW6=0,DW7&lt;&gt;0,DW8&lt;&gt;0),2*ATAN(1),IF(OR(DW7=0,DW8=0),0,ATAN(DW7*DW8/DW6/DW10)))</f>
        <v>-1.3838321948396328</v>
      </c>
      <c r="DX19" s="4"/>
      <c r="DY19" s="10">
        <f>IF(OR(DY6=0,DY7=0,DY8=0),0,DY6*DY7*DY8*(1/DY11+1/DY12)/DY10)+IF(AND(DY6=0,DY7&lt;&gt;0,DY8&lt;&gt;0),2*ATAN(1),IF(OR(DY7=0,DY8=0),0,ATAN(DY7*DY8/DY6/DY10)))</f>
        <v>0.7699593027921814</v>
      </c>
      <c r="DZ19" s="4"/>
      <c r="EA19" s="10">
        <f>IF(OR(EA6=0,EA7=0,EA8=0),0,EA6*EA7*EA8*(1/EA11+1/EA12)/EA10)+IF(AND(EA6=0,EA7&lt;&gt;0,EA8&lt;&gt;0),2*ATAN(1),IF(OR(EA7=0,EA8=0),0,ATAN(EA7*EA8/EA6/EA10)))</f>
        <v>1.033302578389212</v>
      </c>
      <c r="EC19" s="15">
        <f t="shared" si="13"/>
        <v>0.10365959202025367</v>
      </c>
      <c r="EE19" s="10">
        <f>IF(OR(EE6=0,EE7=0,EE8=0),0,EE6*EE7*EE8*(1/EE11+1/EE12)/EE10)+IF(AND(EE6=0,EE7&lt;&gt;0,EE8&lt;&gt;0),2*ATAN(1),IF(OR(EE7=0,EE8=0),0,ATAN(EE7*EE8/EE6/EE10)))</f>
        <v>-0.9204920452518108</v>
      </c>
      <c r="EF19" s="4"/>
      <c r="EG19" s="10">
        <f>IF(OR(EG6=0,EG7=0,EG8=0),0,EG6*EG7*EG8*(1/EG11+1/EG12)/EG10)+IF(AND(EG6=0,EG7&lt;&gt;0,EG8&lt;&gt;0),2*ATAN(1),IF(OR(EG7=0,EG8=0),0,ATAN(EG7*EG8/EG6/EG10)))</f>
        <v>-1.345046479428526</v>
      </c>
      <c r="EH19" s="4"/>
      <c r="EI19" s="10">
        <f>IF(OR(EI6=0,EI7=0,EI8=0),0,EI6*EI7*EI8*(1/EI11+1/EI12)/EI10)+IF(AND(EI6=0,EI7&lt;&gt;0,EI8&lt;&gt;0),2*ATAN(1),IF(OR(EI7=0,EI8=0),0,ATAN(EI7*EI8/EI6/EI10)))</f>
        <v>0.6891624319109997</v>
      </c>
      <c r="EJ19" s="4"/>
      <c r="EK19" s="10">
        <f>IF(OR(EK6=0,EK7=0,EK8=0),0,EK6*EK7*EK8*(1/EK11+1/EK12)/EK10)+IF(AND(EK6=0,EK7&lt;&gt;0,EK8&lt;&gt;0),2*ATAN(1),IF(OR(EK7=0,EK8=0),0,ATAN(EK7*EK8/EK6/EK10)))</f>
        <v>0.9716672959905163</v>
      </c>
      <c r="EM19" s="15">
        <f t="shared" si="14"/>
        <v>0.11253198237656602</v>
      </c>
      <c r="EO19" s="10">
        <f>IF(OR(EO6=0,EO7=0,EO8=0),0,EO6*EO7*EO8*(1/EO11+1/EO12)/EO10)+IF(AND(EO6=0,EO7&lt;&gt;0,EO8&lt;&gt;0),2*ATAN(1),IF(OR(EO7=0,EO8=0),0,ATAN(EO7*EO8/EO6/EO10)))</f>
        <v>-0.8502494682898346</v>
      </c>
      <c r="EP19" s="4"/>
      <c r="EQ19" s="10">
        <f>IF(OR(EQ6=0,EQ7=0,EQ8=0),0,EQ6*EQ7*EQ8*(1/EQ11+1/EQ12)/EQ10)+IF(AND(EQ6=0,EQ7&lt;&gt;0,EQ8&lt;&gt;0),2*ATAN(1),IF(OR(EQ7=0,EQ8=0),0,ATAN(EQ7*EQ8/EQ6/EQ10)))</f>
        <v>-1.3053388670259913</v>
      </c>
      <c r="ER19" s="4"/>
      <c r="ES19" s="10">
        <f>IF(OR(ES6=0,ES7=0,ES8=0),0,ES6*ES7*ES8*(1/ES11+1/ES12)/ES10)+IF(AND(ES6=0,ES7&lt;&gt;0,ES8&lt;&gt;0),2*ATAN(1),IF(OR(ES7=0,ES8=0),0,ATAN(ES7*ES8/ES6/ES10)))</f>
        <v>0.6179284102501511</v>
      </c>
      <c r="ET19" s="4"/>
      <c r="EU19" s="10">
        <f>IF(OR(EU6=0,EU7=0,EU8=0),0,EU6*EU7*EU8*(1/EU11+1/EU12)/EU10)+IF(AND(EU6=0,EU7&lt;&gt;0,EU8&lt;&gt;0),2*ATAN(1),IF(OR(EU7=0,EU8=0),0,ATAN(EU7*EU8/EU6/EU10)))</f>
        <v>0.9151894932388481</v>
      </c>
      <c r="EW19" s="15">
        <f t="shared" si="15"/>
        <v>0.11974029810407914</v>
      </c>
      <c r="EY19" s="10">
        <f>IF(OR(EY6=0,EY7=0,EY8=0),0,EY6*EY7*EY8*(1/EY11+1/EY12)/EY10)+IF(AND(EY6=0,EY7&lt;&gt;0,EY8&lt;&gt;0),2*ATAN(1),IF(OR(EY7=0,EY8=0),0,ATAN(EY7*EY8/EY6/EY10)))</f>
        <v>-0.7853254606170494</v>
      </c>
      <c r="EZ19" s="4"/>
      <c r="FA19" s="10">
        <f>IF(OR(FA6=0,FA7=0,FA8=0),0,FA6*FA7*FA8*(1/FA11+1/FA12)/FA10)+IF(AND(FA6=0,FA7&lt;&gt;0,FA8&lt;&gt;0),2*ATAN(1),IF(OR(FA7=0,FA8=0),0,ATAN(FA7*FA8/FA6/FA10)))</f>
        <v>-1.2653472335824283</v>
      </c>
      <c r="FB19" s="4"/>
      <c r="FC19" s="10">
        <f>IF(OR(FC6=0,FC7=0,FC8=0),0,FC6*FC7*FC8*(1/FC11+1/FC12)/FC10)+IF(AND(FC6=0,FC7&lt;&gt;0,FC8&lt;&gt;0),2*ATAN(1),IF(OR(FC7=0,FC8=0),0,ATAN(FC7*FC8/FC6/FC10)))</f>
        <v>0.5554017226538708</v>
      </c>
      <c r="FD19" s="4"/>
      <c r="FE19" s="10">
        <f>IF(OR(FE6=0,FE7=0,FE8=0),0,FE6*FE7*FE8*(1/FE11+1/FE12)/FE10)+IF(AND(FE6=0,FE7&lt;&gt;0,FE8&lt;&gt;0),2*ATAN(1),IF(OR(FE7=0,FE8=0),0,ATAN(FE7*FE8/FE6/FE10)))</f>
        <v>0.8636156340197323</v>
      </c>
      <c r="FG19" s="15">
        <f t="shared" si="16"/>
        <v>0.12545160548273973</v>
      </c>
      <c r="FI19" s="10">
        <f>IF(OR(FI6=0,FI7=0,FI8=0),0,FI6*FI7*FI8*(1/FI11+1/FI12)/FI10)+IF(AND(FI6=0,FI7&lt;&gt;0,FI8&lt;&gt;0),2*ATAN(1),IF(OR(FI7=0,FI8=0),0,ATAN(FI7*FI8/FI6/FI10)))</f>
        <v>-0.7256624251775913</v>
      </c>
      <c r="FJ19" s="4"/>
      <c r="FK19" s="10">
        <f>IF(OR(FK6=0,FK7=0,FK8=0),0,FK6*FK7*FK8*(1/FK11+1/FK12)/FK10)+IF(AND(FK6=0,FK7&lt;&gt;0,FK8&lt;&gt;0),2*ATAN(1),IF(OR(FK7=0,FK8=0),0,ATAN(FK7*FK8/FK6/FK10)))</f>
        <v>-1.225584622987002</v>
      </c>
      <c r="FL19" s="4"/>
      <c r="FM19" s="10">
        <f>IF(OR(FM6=0,FM7=0,FM8=0),0,FM6*FM7*FM8*(1/FM11+1/FM12)/FM10)+IF(AND(FM6=0,FM7&lt;&gt;0,FM8&lt;&gt;0),2*ATAN(1),IF(OR(FM7=0,FM8=0),0,ATAN(FM7*FM8/FM6/FM10)))</f>
        <v>0.5006170214899268</v>
      </c>
      <c r="FN19" s="4"/>
      <c r="FO19" s="10">
        <f>IF(OR(FO6=0,FO7=0,FO8=0),0,FO6*FO7*FO8*(1/FO11+1/FO12)/FO10)+IF(AND(FO6=0,FO7&lt;&gt;0,FO8&lt;&gt;0),2*ATAN(1),IF(OR(FO7=0,FO8=0),0,ATAN(FO7*FO8/FO6/FO10)))</f>
        <v>0.8165821084245073</v>
      </c>
      <c r="FQ19" s="15">
        <f t="shared" si="17"/>
        <v>0.12985249437283095</v>
      </c>
      <c r="FS19" s="10">
        <f>IF(OR(FS6=0,FS7=0,FS8=0),0,FS6*FS7*FS8*(1/FS11+1/FS12)/FS10)+IF(AND(FS6=0,FS7&lt;&gt;0,FS8&lt;&gt;0),2*ATAN(1),IF(OR(FS7=0,FS8=0),0,ATAN(FS7*FS8/FS6/FS10)))</f>
        <v>-0.6710497514693586</v>
      </c>
      <c r="FT19" s="4"/>
      <c r="FU19" s="10">
        <f>IF(OR(FU6=0,FU7=0,FU8=0),0,FU6*FU7*FU8*(1/FU11+1/FU12)/FU10)+IF(AND(FU6=0,FU7&lt;&gt;0,FU8&lt;&gt;0),2*ATAN(1),IF(OR(FU7=0,FU8=0),0,ATAN(FU7*FU8/FU6/FU10)))</f>
        <v>-1.18644789525712</v>
      </c>
      <c r="FV19" s="4"/>
      <c r="FW19" s="10">
        <f>IF(OR(FW6=0,FW7=0,FW8=0),0,FW6*FW7*FW8*(1/FW11+1/FW12)/FW10)+IF(AND(FW6=0,FW7&lt;&gt;0,FW8&lt;&gt;0),2*ATAN(1),IF(OR(FW7=0,FW8=0),0,ATAN(FW7*FW8/FW6/FW10)))</f>
        <v>0.45261730195209154</v>
      </c>
      <c r="FX19" s="4"/>
      <c r="FY19" s="10">
        <f>IF(OR(FY6=0,FY7=0,FY8=0),0,FY6*FY7*FY8*(1/FY11+1/FY12)/FY10)+IF(AND(FY6=0,FY7&lt;&gt;0,FY8&lt;&gt;0),2*ATAN(1),IF(OR(FY7=0,FY8=0),0,ATAN(FY7*FY8/FY6/FY10)))</f>
        <v>0.773685899687223</v>
      </c>
      <c r="GA19" s="15">
        <f t="shared" si="18"/>
        <v>0.13312781664533913</v>
      </c>
      <c r="GC19" s="10">
        <f>IF(OR(GC6=0,GC7=0,GC8=0),0,GC6*GC7*GC8*(1/GC11+1/GC12)/GC10)+IF(AND(GC6=0,GC7&lt;&gt;0,GC8&lt;&gt;0),2*ATAN(1),IF(OR(GC7=0,GC8=0),0,ATAN(GC7*GC8/GC6/GC10)))</f>
        <v>-0.6211890274595367</v>
      </c>
      <c r="GD19" s="4"/>
      <c r="GE19" s="10">
        <f>IF(OR(GE6=0,GE7=0,GE8=0),0,GE6*GE7*GE8*(1/GE11+1/GE12)/GE10)+IF(AND(GE6=0,GE7&lt;&gt;0,GE8&lt;&gt;0),2*ATAN(1),IF(OR(GE7=0,GE8=0),0,ATAN(GE7*GE8/GE6/GE10)))</f>
        <v>-1.148232153438948</v>
      </c>
      <c r="GF19" s="4"/>
      <c r="GG19" s="10">
        <f>IF(OR(GG6=0,GG7=0,GG8=0),0,GG6*GG7*GG8*(1/GG11+1/GG12)/GG10)+IF(AND(GG6=0,GG7&lt;&gt;0,GG8&lt;&gt;0),2*ATAN(1),IF(OR(GG7=0,GG8=0),0,ATAN(GG7*GG8/GG6/GG10)))</f>
        <v>0.4105132336563678</v>
      </c>
      <c r="GH19" s="4"/>
      <c r="GI19" s="10">
        <f>IF(OR(GI6=0,GI7=0,GI8=0),0,GI6*GI7*GI8*(1/GI11+1/GI12)/GI10)+IF(AND(GI6=0,GI7&lt;&gt;0,GI8&lt;&gt;0),2*ATAN(1),IF(OR(GI7=0,GI8=0),0,ATAN(GI7*GI8/GI6/GI10)))</f>
        <v>0.7345242796866474</v>
      </c>
      <c r="GK19" s="15">
        <f t="shared" si="19"/>
        <v>0.13544947831432244</v>
      </c>
      <c r="GM19" s="10">
        <f>IF(OR(GM6=0,GM7=0,GM8=0),0,GM6*GM7*GM8*(1/GM11+1/GM12)/GM10)+IF(AND(GM6=0,GM7&lt;&gt;0,GM8&lt;&gt;0),2*ATAN(1),IF(OR(GM7=0,GM8=0),0,ATAN(GM7*GM8/GM6/GM10)))</f>
        <v>-0.575737939974572</v>
      </c>
      <c r="GN19" s="4"/>
      <c r="GO19" s="10">
        <f>IF(OR(GO6=0,GO7=0,GO8=0),0,GO6*GO7*GO8*(1/GO11+1/GO12)/GO10)+IF(AND(GO6=0,GO7&lt;&gt;0,GO8&lt;&gt;0),2*ATAN(1),IF(OR(GO7=0,GO8=0),0,ATAN(GO7*GO8/GO6/GO10)))</f>
        <v>-1.1111471314731551</v>
      </c>
      <c r="GP19" s="4"/>
      <c r="GQ19" s="10">
        <f>IF(OR(GQ6=0,GQ7=0,GQ8=0),0,GQ6*GQ7*GQ8*(1/GQ11+1/GQ12)/GQ10)+IF(AND(GQ6=0,GQ7&lt;&gt;0,GQ8&lt;&gt;0),2*ATAN(1),IF(OR(GQ7=0,GQ8=0),0,ATAN(GQ7*GQ8/GQ6/GQ10)))</f>
        <v>0.37350803404628996</v>
      </c>
      <c r="GR19" s="4"/>
      <c r="GS19" s="10">
        <f>IF(OR(GS6=0,GS7=0,GS8=0),0,GS6*GS7*GS8*(1/GS11+1/GS12)/GS10)+IF(AND(GS6=0,GS7&lt;&gt;0,GS8&lt;&gt;0),2*ATAN(1),IF(OR(GS7=0,GS8=0),0,ATAN(GS7*GS8/GS6/GS10)))</f>
        <v>0.6987156257413247</v>
      </c>
      <c r="GU19" s="15">
        <f t="shared" si="20"/>
        <v>0.1369714151531103</v>
      </c>
      <c r="GW19" s="10">
        <f>IF(OR(GW6=0,GW7=0,GW8=0),0,GW6*GW7*GW8*(1/GW11+1/GW12)/GW10)+IF(AND(GW6=0,GW7&lt;&gt;0,GW8&lt;&gt;0),2*ATAN(1),IF(OR(GW7=0,GW8=0),0,ATAN(GW7*GW8/GW6/GW10)))</f>
        <v>-0.5343391385842946</v>
      </c>
      <c r="GX19" s="4"/>
      <c r="GY19" s="10">
        <f>IF(OR(GY6=0,GY7=0,GY8=0),0,GY6*GY7*GY8*(1/GY11+1/GY12)/GY10)+IF(AND(GY6=0,GY7&lt;&gt;0,GY8&lt;&gt;0),2*ATAN(1),IF(OR(GY7=0,GY8=0),0,ATAN(GY7*GY8/GY6/GY10)))</f>
        <v>-1.0753332466740844</v>
      </c>
      <c r="GZ19" s="4"/>
      <c r="HA19" s="10">
        <f>IF(OR(HA6=0,HA7=0,HA8=0),0,HA6*HA7*HA8*(1/HA11+1/HA12)/HA10)+IF(AND(HA6=0,HA7&lt;&gt;0,HA8&lt;&gt;0),2*ATAN(1),IF(OR(HA7=0,HA8=0),0,ATAN(HA7*HA8/HA6/HA10)))</f>
        <v>0.34090325272524064</v>
      </c>
      <c r="HB19" s="4"/>
      <c r="HC19" s="10">
        <f>IF(OR(HC6=0,HC7=0,HC8=0),0,HC6*HC7*HC8*(1/HC11+1/HC12)/HC10)+IF(AND(HC6=0,HC7&lt;&gt;0,HC8&lt;&gt;0),2*ATAN(1),IF(OR(HC7=0,HC8=0),0,ATAN(HC7*HC8/HC6/HC10)))</f>
        <v>0.6659090942566249</v>
      </c>
      <c r="HE19" s="15">
        <f t="shared" si="21"/>
        <v>0.1378281726995422</v>
      </c>
      <c r="HG19" s="10">
        <f>IF(OR(HG6=0,HG7=0,HG8=0),0,HG6*HG7*HG8*(1/HG11+1/HG12)/HG10)+IF(AND(HG6=0,HG7&lt;&gt;0,HG8&lt;&gt;0),2*ATAN(1),IF(OR(HG7=0,HG8=0),0,ATAN(HG7*HG8/HG6/HG10)))</f>
        <v>-0.4966386482237666</v>
      </c>
      <c r="HH19" s="4"/>
      <c r="HI19" s="10">
        <f>IF(OR(HI6=0,HI7=0,HI8=0),0,HI6*HI7*HI8*(1/HI11+1/HI12)/HI10)+IF(AND(HI6=0,HI7&lt;&gt;0,HI8&lt;&gt;0),2*ATAN(1),IF(OR(HI7=0,HI8=0),0,ATAN(HI7*HI8/HI6/HI10)))</f>
        <v>-1.0408761084912146</v>
      </c>
      <c r="HJ19" s="4"/>
      <c r="HK19" s="10">
        <f>IF(OR(HK6=0,HK7=0,HK8=0),0,HK6*HK7*HK8*(1/HK11+1/HK12)/HK10)+IF(AND(HK6=0,HK7&lt;&gt;0,HK8&lt;&gt;0),2*ATAN(1),IF(OR(HK7=0,HK8=0),0,ATAN(HK7*HK8/HK6/HK10)))</f>
        <v>0.31209469555665853</v>
      </c>
      <c r="HL19" s="4"/>
      <c r="HM19" s="10">
        <f>IF(OR(HM6=0,HM7=0,HM8=0),0,HM6*HM7*HM8*(1/HM11+1/HM12)/HM10)+IF(AND(HM6=0,HM7&lt;&gt;0,HM8&lt;&gt;0),2*ATAN(1),IF(OR(HM7=0,HM8=0),0,ATAN(HM7*HM8/HM6/HM10)))</f>
        <v>0.6357879258681488</v>
      </c>
      <c r="HO19" s="15">
        <f t="shared" si="22"/>
        <v>0.13813545966680035</v>
      </c>
      <c r="HQ19" s="10">
        <f>IF(OR(HQ6=0,HQ7=0,HQ8=0),0,HQ6*HQ7*HQ8*(1/HQ11+1/HQ12)/HQ10)+IF(AND(HQ6=0,HQ7&lt;&gt;0,HQ8&lt;&gt;0),2*ATAN(1),IF(OR(HQ7=0,HQ8=0),0,ATAN(HQ7*HQ8/HQ6/HQ10)))</f>
        <v>-0.46229710865754325</v>
      </c>
      <c r="HR19" s="4"/>
      <c r="HS19" s="10">
        <f>IF(OR(HS6=0,HS7=0,HS8=0),0,HS6*HS7*HS8*(1/HS11+1/HS12)/HS10)+IF(AND(HS6=0,HS7&lt;&gt;0,HS8&lt;&gt;0),2*ATAN(1),IF(OR(HS7=0,HS8=0),0,ATAN(HS7*HS8/HS6/HS10)))</f>
        <v>-1.0078189825822461</v>
      </c>
      <c r="HT19" s="4"/>
      <c r="HU19" s="10">
        <f>IF(OR(HU6=0,HU7=0,HU8=0),0,HU6*HU7*HU8*(1/HU11+1/HU12)/HU10)+IF(AND(HU6=0,HU7&lt;&gt;0,HU8&lt;&gt;0),2*ATAN(1),IF(OR(HU7=0,HU8=0),0,ATAN(HU7*HU8/HU6/HU10)))</f>
        <v>0.28656381706549294</v>
      </c>
      <c r="HV19" s="4"/>
      <c r="HW19" s="10">
        <f>IF(OR(HW6=0,HW7=0,HW8=0),0,HW6*HW7*HW8*(1/HW11+1/HW12)/HW10)+IF(AND(HW6=0,HW7&lt;&gt;0,HW8&lt;&gt;0),2*ATAN(1),IF(OR(HW7=0,HW8=0),0,ATAN(HW7*HW8/HW6/HW10)))</f>
        <v>0.6080692589455924</v>
      </c>
      <c r="HY19" s="15">
        <f t="shared" si="23"/>
        <v>0.13799168310603208</v>
      </c>
    </row>
    <row r="20" spans="1:233" ht="13.5" customHeight="1">
      <c r="A20" s="32">
        <v>10</v>
      </c>
      <c r="B20" s="53">
        <f t="shared" si="0"/>
        <v>1.1734775446447367</v>
      </c>
      <c r="C20" s="99">
        <f t="shared" si="1"/>
        <v>1.0090717575847938</v>
      </c>
      <c r="D20" s="100">
        <f t="shared" si="2"/>
        <v>0.16075508196720126</v>
      </c>
      <c r="X20" s="106" t="s">
        <v>114</v>
      </c>
      <c r="Y20" s="12">
        <f>IF(Y8=0,0,IF(Y7=0,-Y8/Y10,-Y6*Y6*Y8/Y11/Y10))</f>
        <v>0</v>
      </c>
      <c r="Z20" s="4"/>
      <c r="AA20" s="12">
        <f>IF(AA8=0,0,IF(AA7=0,-AA8/AA10,-AA6*AA6*AA8/AA11/AA10))</f>
        <v>0</v>
      </c>
      <c r="AB20" s="4"/>
      <c r="AC20" s="12">
        <f>IF(AC8=0,0,IF(AC7=0,-AC8/AC10,-AC6*AC6*AC8/AC11/AC10))</f>
        <v>0</v>
      </c>
      <c r="AD20" s="4"/>
      <c r="AE20" s="12">
        <f>IF(AE8=0,0,IF(AE7=0,-AE8/AE10,-AE6*AE6*AE8/AE11/AE10))</f>
        <v>0</v>
      </c>
      <c r="AG20" s="15">
        <f t="shared" si="3"/>
        <v>0</v>
      </c>
      <c r="AI20" s="12">
        <f>IF(AI8=0,0,IF(AI7=0,-AI8/AI10,-AI6*AI6*AI8/AI11/AI10))</f>
        <v>-0.017407765595569783</v>
      </c>
      <c r="AJ20" s="4"/>
      <c r="AK20" s="12">
        <f>IF(AK8=0,0,IF(AK7=0,-AK8/AK10,-AK6*AK6*AK8/AK11/AK10))</f>
        <v>-5.0899857609731345E-06</v>
      </c>
      <c r="AL20" s="4"/>
      <c r="AM20" s="12">
        <f>IF(AM8=0,0,IF(AM7=0,-AM8/AM10,-AM6*AM6*AM8/AM11/AM10))</f>
        <v>0.013535059363679193</v>
      </c>
      <c r="AN20" s="4"/>
      <c r="AO20" s="12">
        <f>IF(AO8=0,0,IF(AO7=0,-AO8/AO10,-AO6*AO6*AO8/AO11/AO10))</f>
        <v>2.6550723638509712E-06</v>
      </c>
      <c r="AQ20" s="15">
        <f t="shared" si="4"/>
        <v>-0.00492347088120665</v>
      </c>
      <c r="AS20" s="12">
        <f>IF(AS8=0,0,IF(AS7=0,-AS8/AS10,-AS6*AS6*AS8/AS11/AS10))</f>
        <v>-0.06521708771889467</v>
      </c>
      <c r="AT20" s="4"/>
      <c r="AU20" s="12">
        <f>IF(AU8=0,0,IF(AU7=0,-AU8/AU10,-AU6*AU6*AU8/AU11/AU10))</f>
        <v>-2.035491065510881E-05</v>
      </c>
      <c r="AV20" s="4"/>
      <c r="AW20" s="12">
        <f>IF(AW8=0,0,IF(AW7=0,-AW8/AW10,-AW6*AW6*AW8/AW11/AW10))</f>
        <v>0.05026491890204739</v>
      </c>
      <c r="AX20" s="4"/>
      <c r="AY20" s="12">
        <f>IF(AY8=0,0,IF(AY7=0,-AY8/AY10,-AY6*AY6*AY8/AY11/AY10))</f>
        <v>1.061765897655089E-05</v>
      </c>
      <c r="BA20" s="15">
        <f t="shared" si="5"/>
        <v>-0.01837460275433678</v>
      </c>
      <c r="BC20" s="12">
        <f>IF(BC8=0,0,IF(BC7=0,-BC8/BC10,-BC6*BC6*BC8/BC11/BC10))</f>
        <v>-0.1325147170509999</v>
      </c>
      <c r="BD20" s="4"/>
      <c r="BE20" s="12">
        <f>IF(BE8=0,0,IF(BE7=0,-BE8/BE10,-BE6*BE6*BE8/BE11/BE10))</f>
        <v>-4.577968787859503E-05</v>
      </c>
      <c r="BF20" s="4"/>
      <c r="BG20" s="12">
        <f>IF(BG8=0,0,IF(BG7=0,-BG8/BG10,-BG6*BG6*BG8/BG11/BG10))</f>
        <v>0.1007362272833688</v>
      </c>
      <c r="BH20" s="4"/>
      <c r="BI20" s="12">
        <f>IF(BI8=0,0,IF(BI7=0,-BI8/BI10,-BI6*BI6*BI8/BI11/BI10))</f>
        <v>2.3879873829352403E-05</v>
      </c>
      <c r="BK20" s="15">
        <f t="shared" si="6"/>
        <v>-0.03711195410808787</v>
      </c>
      <c r="BM20" s="12">
        <f>IF(BM8=0,0,IF(BM7=0,-BM8/BM10,-BM6*BM6*BM8/BM11/BM10))</f>
        <v>-0.20685927552394287</v>
      </c>
      <c r="BN20" s="4"/>
      <c r="BO20" s="12">
        <f>IF(BO8=0,0,IF(BO7=0,-BO8/BO10,-BO6*BO6*BO8/BO11/BO10))</f>
        <v>-8.133920726304782E-05</v>
      </c>
      <c r="BP20" s="4"/>
      <c r="BQ20" s="12">
        <f>IF(BQ8=0,0,IF(BQ7=0,-BQ8/BQ10,-BQ6*BQ6*BQ8/BQ11/BQ10))</f>
        <v>0.15449745586728564</v>
      </c>
      <c r="BR20" s="4"/>
      <c r="BS20" s="12">
        <f>IF(BS8=0,0,IF(BS7=0,-BS8/BS10,-BS6*BS6*BS8/BS11/BS10))</f>
        <v>4.24285916475438E-05</v>
      </c>
      <c r="BU20" s="15">
        <f t="shared" si="7"/>
        <v>-0.057492011763452054</v>
      </c>
      <c r="BW20" s="12">
        <f>IF(BW8=0,0,IF(BW7=0,-BW8/BW10,-BW6*BW6*BW8/BW11/BW10))</f>
        <v>-0.27830338104684826</v>
      </c>
      <c r="BX20" s="4"/>
      <c r="BY20" s="12">
        <f>IF(BY8=0,0,IF(BY7=0,-BY8/BY10,-BY6*BY6*BY8/BY11/BY10))</f>
        <v>-0.0001269983869026075</v>
      </c>
      <c r="BZ20" s="4"/>
      <c r="CA20" s="12">
        <f>IF(CA8=0,0,IF(CA7=0,-CA8/CA10,-CA6*CA6*CA8/CA11/CA10))</f>
        <v>0.20366910962439824</v>
      </c>
      <c r="CB20" s="4"/>
      <c r="CC20" s="12">
        <f>IF(CC8=0,0,IF(CC7=0,-CC8/CC10,-CC6*CC6*CC8/CC11/CC10))</f>
        <v>6.624547493209135E-05</v>
      </c>
      <c r="CE20" s="15">
        <f t="shared" si="8"/>
        <v>-0.07667754860880814</v>
      </c>
      <c r="CG20" s="12">
        <f>IF(CG8=0,0,IF(CG7=0,-CG8/CG10,-CG6*CG6*CG8/CG11/CG10))</f>
        <v>-0.3408473541068738</v>
      </c>
      <c r="CH20" s="4"/>
      <c r="CI20" s="12">
        <f>IF(CI8=0,0,IF(CI7=0,-CI8/CI10,-CI6*CI6*CI8/CI11/CI10))</f>
        <v>-0.00018271224517289945</v>
      </c>
      <c r="CJ20" s="4"/>
      <c r="CK20" s="12">
        <f>IF(CK8=0,0,IF(CK7=0,-CK8/CK10,-CK6*CK6*CK8/CK11/CK10))</f>
        <v>0.2440439446579696</v>
      </c>
      <c r="CL20" s="4"/>
      <c r="CM20" s="12">
        <f>IF(CM8=0,0,IF(CM7=0,-CM8/CM10,-CM6*CM6*CM8/CM11/CM10))</f>
        <v>9.530701168201141E-05</v>
      </c>
      <c r="CO20" s="15">
        <f t="shared" si="9"/>
        <v>-0.09304409323086021</v>
      </c>
      <c r="CQ20" s="12">
        <f>IF(CQ8=0,0,IF(CQ7=0,-CQ8/CQ10,-CQ6*CQ6*CQ8/CQ11/CQ10))</f>
        <v>-0.3919670284931655</v>
      </c>
      <c r="CR20" s="4"/>
      <c r="CS20" s="12">
        <f>IF(CS8=0,0,IF(CS7=0,-CS8/CS10,-CS6*CS6*CS8/CS11/CS10))</f>
        <v>-0.0002484259928846092</v>
      </c>
      <c r="CT20" s="4"/>
      <c r="CU20" s="12">
        <f>IF(CU8=0,0,IF(CU7=0,-CU8/CU10,-CU6*CU6*CU8/CU11/CU10))</f>
        <v>0.2744302150984869</v>
      </c>
      <c r="CV20" s="4"/>
      <c r="CW20" s="12">
        <f>IF(CW8=0,0,IF(CW7=0,-CW8/CW10,-CW6*CW6*CW8/CW11/CW10))</f>
        <v>0.00012958456366245246</v>
      </c>
      <c r="CY20" s="15">
        <f t="shared" si="10"/>
        <v>-0.10600025313180998</v>
      </c>
      <c r="DA20" s="12">
        <f>IF(DA8=0,0,IF(DA7=0,-DA8/DA10,-DA6*DA6*DA8/DA11/DA10))</f>
        <v>-0.4314531931582338</v>
      </c>
      <c r="DB20" s="4"/>
      <c r="DC20" s="12">
        <f>IF(DC8=0,0,IF(DC7=0,-DC8/DC10,-DC6*DC6*DC8/DC11/DC10))</f>
        <v>-0.00032407514524336974</v>
      </c>
      <c r="DD20" s="4"/>
      <c r="DE20" s="12">
        <f>IF(DE8=0,0,IF(DE7=0,-DE8/DE10,-DE6*DE6*DE8/DE11/DE10))</f>
        <v>0.29546026480047194</v>
      </c>
      <c r="DF20" s="4"/>
      <c r="DG20" s="12">
        <f>IF(DG8=0,0,IF(DG7=0,-DG8/DG10,-DG6*DG6*DG8/DG11/DG10))</f>
        <v>0.00016904442504617597</v>
      </c>
      <c r="DI20" s="15">
        <f t="shared" si="11"/>
        <v>-0.11561338761700375</v>
      </c>
      <c r="DK20" s="12">
        <f>IF(DK8=0,0,IF(DK7=0,-DK8/DK10,-DK6*DK6*DK8/DK11/DK10))</f>
        <v>-0.46034023163277765</v>
      </c>
      <c r="DL20" s="4"/>
      <c r="DM20" s="12">
        <f>IF(DM8=0,0,IF(DM7=0,-DM8/DM10,-DM6*DM6*DM8/DM11/DM10))</f>
        <v>-0.0004095856532184153</v>
      </c>
      <c r="DN20" s="4"/>
      <c r="DO20" s="12">
        <f>IF(DO8=0,0,IF(DO7=0,-DO8/DO10,-DO6*DO6*DO8/DO11/DO10))</f>
        <v>0.308585423692581</v>
      </c>
      <c r="DP20" s="4"/>
      <c r="DQ20" s="12">
        <f>IF(DQ8=0,0,IF(DQ7=0,-DQ8/DQ10,-DQ6*DQ6*DQ8/DQ11/DQ10))</f>
        <v>0.00021364789121978877</v>
      </c>
      <c r="DS20" s="15">
        <f t="shared" si="12"/>
        <v>-0.12227912821590776</v>
      </c>
      <c r="DU20" s="12">
        <f>IF(DU8=0,0,IF(DU7=0,-DU8/DU10,-DU6*DU6*DU8/DU11/DU10))</f>
        <v>-0.48017097905381084</v>
      </c>
      <c r="DV20" s="4"/>
      <c r="DW20" s="12">
        <f>IF(DW8=0,0,IF(DW7=0,-DW8/DW10,-DW6*DW6*DW8/DW11/DW10))</f>
        <v>-0.0005048740538553934</v>
      </c>
      <c r="DX20" s="4"/>
      <c r="DY20" s="12">
        <f>IF(DY8=0,0,IF(DY7=0,-DY8/DY10,-DY6*DY6*DY8/DY11/DY10))</f>
        <v>0.31544697445665887</v>
      </c>
      <c r="DZ20" s="4"/>
      <c r="EA20" s="12">
        <f>IF(EA8=0,0,IF(EA7=0,-EA8/EA10,-EA6*EA6*EA8/EA11/EA10))</f>
        <v>0.00026335133751088534</v>
      </c>
      <c r="EC20" s="15">
        <f t="shared" si="13"/>
        <v>-0.1265042632454044</v>
      </c>
      <c r="EE20" s="12">
        <f>IF(EE8=0,0,IF(EE7=0,-EE8/EE10,-EE6*EE6*EE8/EE11/EE10))</f>
        <v>-0.49257367952463416</v>
      </c>
      <c r="EF20" s="4"/>
      <c r="EG20" s="12">
        <f>IF(EG8=0,0,IF(EG7=0,-EG8/EG10,-EG6*EG6*EG8/EG11/EG10))</f>
        <v>-0.0006098476390042042</v>
      </c>
      <c r="EH20" s="4"/>
      <c r="EI20" s="12">
        <f>IF(EI8=0,0,IF(EI7=0,-EI8/EI10,-EI6*EI6*EI8/EI11/EI10))</f>
        <v>0.3175601190778985</v>
      </c>
      <c r="EJ20" s="4"/>
      <c r="EK20" s="12">
        <f>IF(EK8=0,0,IF(EK7=0,-EK8/EK10,-EK6*EK6*EK8/EK11/EK10))</f>
        <v>0.0003181063075584043</v>
      </c>
      <c r="EM20" s="15">
        <f t="shared" si="14"/>
        <v>-0.12878911015585004</v>
      </c>
      <c r="EO20" s="12">
        <f>IF(EO8=0,0,IF(EO7=0,-EO8/EO10,-EO6*EO6*EO8/EO11/EO10))</f>
        <v>-0.4990533654849639</v>
      </c>
      <c r="EP20" s="4"/>
      <c r="EQ20" s="12">
        <f>IF(EQ8=0,0,IF(EQ7=0,-EQ8/EQ10,-EQ6*EQ6*EQ8/EQ11/EQ10))</f>
        <v>-0.0007244046418710808</v>
      </c>
      <c r="ER20" s="4"/>
      <c r="ES20" s="12">
        <f>IF(ES8=0,0,IF(ES7=0,-ES8/ES10,-ES6*ES6*ES8/ES11/ES10))</f>
        <v>0.31619407211084183</v>
      </c>
      <c r="ET20" s="4"/>
      <c r="EU20" s="12">
        <f>IF(EU8=0,0,IF(EU7=0,-EU8/EU10,-EU6*EU6*EU8/EU11/EU10))</f>
        <v>0.0003778596110161555</v>
      </c>
      <c r="EW20" s="15">
        <f t="shared" si="15"/>
        <v>-0.12957522873193347</v>
      </c>
      <c r="EY20" s="12">
        <f>IF(EY8=0,0,IF(EY7=0,-EY8/EY10,-EY6*EY6*EY8/EY11/EY10))</f>
        <v>-0.5009095589717469</v>
      </c>
      <c r="EZ20" s="4"/>
      <c r="FA20" s="12">
        <f>IF(FA8=0,0,IF(FA7=0,-FA8/FA10,-FA6*FA6*FA8/FA11/FA10))</f>
        <v>-0.0008484344407456635</v>
      </c>
      <c r="FB20" s="4"/>
      <c r="FC20" s="12">
        <f>IF(FC8=0,0,IF(FC7=0,-FC8/FC10,-FC6*FC6*FC8/FC11/FC10))</f>
        <v>0.3123548103303016</v>
      </c>
      <c r="FD20" s="4"/>
      <c r="FE20" s="12">
        <f>IF(FE8=0,0,IF(FE7=0,-FE8/FE10,-FE6*FE6*FE8/FE11/FE10))</f>
        <v>0.0004425534302488037</v>
      </c>
      <c r="FG20" s="15">
        <f t="shared" si="16"/>
        <v>-0.12922957731379325</v>
      </c>
      <c r="FI20" s="12">
        <f>IF(FI8=0,0,IF(FI7=0,-FI8/FI10,-FI6*FI6*FI8/FI11/FI10))</f>
        <v>-0.4992205762993179</v>
      </c>
      <c r="FJ20" s="4"/>
      <c r="FK20" s="12">
        <f>IF(FK8=0,0,IF(FK7=0,-FK8/FK10,-FK6*FK6*FK8/FK11/FK10))</f>
        <v>-0.0009818177791988273</v>
      </c>
      <c r="FL20" s="4"/>
      <c r="FM20" s="12">
        <f>IF(FM8=0,0,IF(FM7=0,-FM8/FM10,-FM6*FM6*FM8/FM11/FM10))</f>
        <v>0.3068126946378664</v>
      </c>
      <c r="FN20" s="4"/>
      <c r="FO20" s="12">
        <f>IF(FO8=0,0,IF(FO7=0,-FO8/FO10,-FO6*FO6*FO8/FO11/FO10))</f>
        <v>0.0005121254356507511</v>
      </c>
      <c r="FQ20" s="15">
        <f t="shared" si="17"/>
        <v>-0.12804641091883995</v>
      </c>
      <c r="FS20" s="12">
        <f>IF(FS8=0,0,IF(FS7=0,-FS8/FS10,-FS6*FS6*FS8/FS11/FS10))</f>
        <v>-0.49485906336873364</v>
      </c>
      <c r="FT20" s="4"/>
      <c r="FU20" s="12">
        <f>IF(FU8=0,0,IF(FU7=0,-FU8/FU10,-FU6*FU6*FU8/FU11/FU10))</f>
        <v>-0.0011244270019957667</v>
      </c>
      <c r="FV20" s="4"/>
      <c r="FW20" s="12">
        <f>IF(FW8=0,0,IF(FW7=0,-FW8/FW10,-FW6*FW6*FW8/FW11/FW10))</f>
        <v>0.3001442617815575</v>
      </c>
      <c r="FX20" s="4"/>
      <c r="FY20" s="12">
        <f>IF(FY8=0,0,IF(FY7=0,-FY8/FY10,-FY6*FY6*FY8/FY11/FY10))</f>
        <v>0.0005865089091914855</v>
      </c>
      <c r="GA20" s="15">
        <f t="shared" si="18"/>
        <v>-0.12625640506458327</v>
      </c>
      <c r="GC20" s="12">
        <f>IF(GC8=0,0,IF(GC7=0,-GC8/GC10,-GC6*GC6*GC8/GC11/GC10))</f>
        <v>-0.48851955113937706</v>
      </c>
      <c r="GD20" s="4"/>
      <c r="GE20" s="12">
        <f>IF(GE8=0,0,IF(GE7=0,-GE8/GE10,-GE6*GE6*GE8/GE11/GE10))</f>
        <v>-0.0012761263059215735</v>
      </c>
      <c r="GF20" s="4"/>
      <c r="GG20" s="12">
        <f>IF(GG8=0,0,IF(GG7=0,-GG8/GG10,-GG6*GG6*GG8/GG11/GG10))</f>
        <v>0.29277389829280787</v>
      </c>
      <c r="GH20" s="4"/>
      <c r="GI20" s="12">
        <f>IF(GI8=0,0,IF(GI7=0,-GI8/GI10,-GI6*GI6*GI8/GI11/GI10))</f>
        <v>0.0006656328757661654</v>
      </c>
      <c r="GK20" s="15">
        <f t="shared" si="19"/>
        <v>-0.12403767391039033</v>
      </c>
      <c r="GM20" s="12">
        <f>IF(GM8=0,0,IF(GM7=0,-GM8/GM10,-GM6*GM6*GM8/GM11/GM10))</f>
        <v>-0.4807483656573629</v>
      </c>
      <c r="GN20" s="4"/>
      <c r="GO20" s="12">
        <f>IF(GO8=0,0,IF(GO7=0,-GO8/GO10,-GO6*GO6*GO8/GO11/GO10))</f>
        <v>-0.0014367720046734216</v>
      </c>
      <c r="GP20" s="4"/>
      <c r="GQ20" s="12">
        <f>IF(GQ8=0,0,IF(GQ7=0,-GQ8/GQ10,-GQ6*GQ6*GQ8/GQ11/GQ10))</f>
        <v>0.28500986193293887</v>
      </c>
      <c r="GR20" s="4"/>
      <c r="GS20" s="12">
        <f>IF(GS8=0,0,IF(GS7=0,-GS8/GS10,-GS6*GS6*GS8/GS11/GS10))</f>
        <v>0.0007494222419076281</v>
      </c>
      <c r="GU20" s="15">
        <f t="shared" si="20"/>
        <v>-0.12152626351338268</v>
      </c>
      <c r="GW20" s="12">
        <f>IF(GW8=0,0,IF(GW7=0,-GW8/GW10,-GW6*GW6*GW8/GW11/GW10))</f>
        <v>-0.4719714820767993</v>
      </c>
      <c r="GX20" s="4"/>
      <c r="GY20" s="12">
        <f>IF(GY8=0,0,IF(GY7=0,-GY8/GY10,-GY6*GY6*GY8/GY11/GY10))</f>
        <v>-0.001606212806934739</v>
      </c>
      <c r="GZ20" s="4"/>
      <c r="HA20" s="12">
        <f>IF(HA8=0,0,IF(HA7=0,-HA8/HA10,-HA6*HA6*HA8/HA11/HA10))</f>
        <v>0.27707332373562893</v>
      </c>
      <c r="HB20" s="4"/>
      <c r="HC20" s="12">
        <f>IF(HC8=0,0,IF(HC7=0,-HC8/HC10,-HC6*HC6*HC8/HC11/HC10))</f>
        <v>0.0008377979413956895</v>
      </c>
      <c r="HE20" s="15">
        <f t="shared" si="21"/>
        <v>-0.11882520705079029</v>
      </c>
      <c r="HG20" s="12">
        <f>IF(HG8=0,0,IF(HG7=0,-HG8/HG10,-HG6*HG6*HG8/HG11/HG10))</f>
        <v>-0.4625186514164622</v>
      </c>
      <c r="HH20" s="4"/>
      <c r="HI20" s="12">
        <f>IF(HI8=0,0,IF(HI7=0,-HI8/HI10,-HI6*HI6*HI8/HI11/HI10))</f>
        <v>-0.0017842901067124748</v>
      </c>
      <c r="HJ20" s="4"/>
      <c r="HK20" s="12">
        <f>IF(HK8=0,0,IF(HK7=0,-HK8/HK10,-HK6*HK6*HK8/HK11/HK10))</f>
        <v>0.26912089229466685</v>
      </c>
      <c r="HL20" s="4"/>
      <c r="HM20" s="12">
        <f>IF(HM8=0,0,IF(HM7=0,-HM8/HM10,-HM6*HM6*HM8/HM11/HM10))</f>
        <v>0.0009306770872816736</v>
      </c>
      <c r="HO20" s="15">
        <f t="shared" si="22"/>
        <v>-0.1160119494938685</v>
      </c>
      <c r="HQ20" s="12">
        <f>IF(HQ8=0,0,IF(HQ7=0,-HQ8/HQ10,-HQ6*HQ6*HQ8/HQ11/HQ10))</f>
        <v>-0.45264347501833135</v>
      </c>
      <c r="HR20" s="4"/>
      <c r="HS20" s="12">
        <f>IF(HS8=0,0,IF(HS7=0,-HS8/HS10,-HS6*HS6*HS8/HS11/HS10))</f>
        <v>-0.001970838284988919</v>
      </c>
      <c r="HT20" s="4"/>
      <c r="HU20" s="12">
        <f>IF(HU8=0,0,IF(HU7=0,-HU8/HU10,-HU6*HU6*HU8/HU11/HU10))</f>
        <v>0.26126168607279465</v>
      </c>
      <c r="HV20" s="4"/>
      <c r="HW20" s="12">
        <f>IF(HW8=0,0,IF(HW7=0,-HW8/HW10,-HW6*HW6*HW8/HW11/HW10))</f>
        <v>0.0010279731298305664</v>
      </c>
      <c r="HY20" s="15">
        <f t="shared" si="23"/>
        <v>-0.11314425962639961</v>
      </c>
    </row>
    <row r="21" spans="1:233" ht="14.25" customHeight="1">
      <c r="A21" s="32">
        <v>11</v>
      </c>
      <c r="B21" s="53">
        <f t="shared" si="0"/>
        <v>1.1305563526312574</v>
      </c>
      <c r="C21" s="99">
        <f t="shared" si="1"/>
        <v>0.9617826367637781</v>
      </c>
      <c r="D21" s="100">
        <f t="shared" si="2"/>
        <v>0.17020276474605003</v>
      </c>
      <c r="X21" s="106" t="s">
        <v>115</v>
      </c>
      <c r="Y21" s="12">
        <f>IF(Y7=0,0,IF(Y8=0,-Y7/Y10,-Y6*Y6*Y7/Y12/Y10))</f>
        <v>0</v>
      </c>
      <c r="AA21" s="12">
        <f>IF(AA7=0,0,IF(AA8=0,-AA7/AA10,-AA6*AA6*AA7/AA12/AA10))</f>
        <v>0</v>
      </c>
      <c r="AC21" s="12">
        <f>IF(AC7=0,0,IF(AC8=0,-AC7/AC10,-AC6*AC6*AC7/AC12/AC10))</f>
        <v>0</v>
      </c>
      <c r="AE21" s="12">
        <f>IF(AE7=0,0,IF(AE8=0,-AE7/AE10,-AE6*AE6*AE7/AE12/AE10))</f>
        <v>0</v>
      </c>
      <c r="AG21" s="15">
        <f t="shared" si="3"/>
        <v>0</v>
      </c>
      <c r="AI21" s="12">
        <f>IF(AI7=0,0,IF(AI8=0,-AI7/AI10,-AI6*AI6*AI7/AI12/AI10))</f>
        <v>0.003099633937525939</v>
      </c>
      <c r="AK21" s="12">
        <f>IF(AK7=0,0,IF(AK8=0,-AK7/AK10,-AK6*AK6*AK7/AK12/AK10))</f>
        <v>0.006331929209800329</v>
      </c>
      <c r="AM21" s="12">
        <f>IF(AM7=0,0,IF(AM8=0,-AM7/AM10,-AM6*AM6*AM7/AM12/AM10))</f>
        <v>0.016851118816496993</v>
      </c>
      <c r="AO21" s="12">
        <f>IF(AO7=0,0,IF(AO8=0,-AO7/AO10,-AO6*AO6*AO7/AO12/AO10))</f>
        <v>0.02309388742130385</v>
      </c>
      <c r="AQ21" s="15">
        <f t="shared" si="4"/>
        <v>0.00047913171191887324</v>
      </c>
      <c r="AS21" s="12">
        <f>IF(AS7=0,0,IF(AS8=0,-AS7/AS10,-AS6*AS6*AS7/AS12/AS10))</f>
        <v>0.012078896496079837</v>
      </c>
      <c r="AU21" s="12">
        <f>IF(AU7=0,0,IF(AU8=0,-AU7/AU10,-AU6*AU6*AU7/AU12/AU10))</f>
        <v>0.024851526835514625</v>
      </c>
      <c r="AW21" s="12">
        <f>IF(AW7=0,0,IF(AW8=0,-AW7/AW10,-AW6*AW6*AW7/AW12/AW10))</f>
        <v>0.0620317169651878</v>
      </c>
      <c r="AY21" s="12">
        <f>IF(AY7=0,0,IF(AY8=0,-AY7/AY10,-AY6*AY6*AY7/AY12/AY10))</f>
        <v>0.08637650064385077</v>
      </c>
      <c r="BA21" s="15">
        <f t="shared" si="5"/>
        <v>0.001841765406155549</v>
      </c>
      <c r="BC21" s="12">
        <f>IF(BC7=0,0,IF(BC8=0,-BC7/BC10,-BC6*BC6*BC7/BC12/BC10))</f>
        <v>0.026045857850629208</v>
      </c>
      <c r="BE21" s="12">
        <f>IF(BE7=0,0,IF(BE8=0,-BE7/BE10,-BE6*BE6*BE7/BE12/BE10))</f>
        <v>0.05421667430933383</v>
      </c>
      <c r="BG21" s="12">
        <f>IF(BG7=0,0,IF(BG8=0,-BG7/BG10,-BG6*BG6*BG7/BG12/BG10))</f>
        <v>0.12277345824254479</v>
      </c>
      <c r="BI21" s="12">
        <f>IF(BI7=0,0,IF(BI8=0,-BI7/BI10,-BI6*BI6*BI7/BI12/BI10))</f>
        <v>0.17536233895205347</v>
      </c>
      <c r="BK21" s="15">
        <f t="shared" si="6"/>
        <v>0.0038862556262509646</v>
      </c>
      <c r="BM21" s="12">
        <f>IF(BM7=0,0,IF(BM8=0,-BM7/BM10,-BM6*BM6*BM7/BM12/BM10))</f>
        <v>0.043713658223927546</v>
      </c>
      <c r="BO21" s="12">
        <f>IF(BO7=0,0,IF(BO8=0,-BO7/BO10,-BO6*BO6*BO7/BO12/BO10))</f>
        <v>0.09245057269356012</v>
      </c>
      <c r="BQ21" s="12">
        <f>IF(BQ7=0,0,IF(BQ8=0,-BQ7/BQ10,-BQ6*BQ6*BQ7/BQ12/BQ10))</f>
        <v>0.18566217872463509</v>
      </c>
      <c r="BS21" s="12">
        <f>IF(BS7=0,0,IF(BS8=0,-BS7/BS10,-BS6*BS6*BS7/BS12/BS10))</f>
        <v>0.2742383857495173</v>
      </c>
      <c r="BU21" s="15">
        <f t="shared" si="7"/>
        <v>0.006340620339452128</v>
      </c>
      <c r="BW21" s="12">
        <f>IF(BW7=0,0,IF(BW8=0,-BW7/BW10,-BW6*BW6*BW7/BW12/BW10))</f>
        <v>0.06362974957562148</v>
      </c>
      <c r="BY21" s="12">
        <f>IF(BY7=0,0,IF(BY8=0,-BY7/BY10,-BY6*BY6*BY7/BY12/BY10))</f>
        <v>0.13724742536934012</v>
      </c>
      <c r="CA21" s="12">
        <f>IF(CA7=0,0,IF(CA8=0,-CA7/CA10,-CA6*CA6*CA7/CA12/CA10))</f>
        <v>0.24135109816514336</v>
      </c>
      <c r="CC21" s="12">
        <f>IF(CC7=0,0,IF(CC8=0,-CC7/CC10,-CC6*CC6*CC7/CC12/CC10))</f>
        <v>0.3710603949487664</v>
      </c>
      <c r="CE21" s="15">
        <f t="shared" si="8"/>
        <v>0.008927258746580395</v>
      </c>
      <c r="CG21" s="12">
        <f>IF(CG7=0,0,IF(CG8=0,-CG7/CG10,-CG6*CG6*CG7/CG12/CG10))</f>
        <v>0.08439185464492686</v>
      </c>
      <c r="CI21" s="12">
        <f>IF(CI7=0,0,IF(CI8=0,-CI7/CI10,-CI6*CI6*CI7/CI12/CI10))</f>
        <v>0.186272222916552</v>
      </c>
      <c r="CK21" s="12">
        <f>IF(CK7=0,0,IF(CK8=0,-CK7/CK10,-CK6*CK6*CK7/CK12/CK10))</f>
        <v>0.28548763248265796</v>
      </c>
      <c r="CM21" s="12">
        <f>IF(CM7=0,0,IF(CM8=0,-CM7/CM10,-CM6*CM6*CM7/CM12/CM10))</f>
        <v>0.4590753291785523</v>
      </c>
      <c r="CO21" s="15">
        <f t="shared" si="9"/>
        <v>0.011412575774636422</v>
      </c>
      <c r="CQ21" s="12">
        <f>IF(CQ7=0,0,IF(CQ8=0,-CQ7/CQ10,-CQ6*CQ6*CQ7/CQ12/CQ10))</f>
        <v>0.10480463105337356</v>
      </c>
      <c r="CS21" s="12">
        <f>IF(CS7=0,0,IF(CS8=0,-CS7/CS10,-CS6*CS6*CS7/CS12/CS10))</f>
        <v>0.23739469362256285</v>
      </c>
      <c r="CU21" s="12">
        <f>IF(CU7=0,0,IF(CU8=0,-CU7/CU10,-CU6*CU6*CU7/CU12/CU10))</f>
        <v>0.31740211179357136</v>
      </c>
      <c r="CW21" s="12">
        <f>IF(CW7=0,0,IF(CW8=0,-CW7/CW10,-CW6*CW6*CW7/CW12/CW10))</f>
        <v>0.5356414692497141</v>
      </c>
      <c r="CY21" s="15">
        <f t="shared" si="10"/>
        <v>0.013631508653594047</v>
      </c>
      <c r="DA21" s="12">
        <f>IF(DA7=0,0,IF(DA8=0,-DA7/DA10,-DA6*DA6*DA7/DA12/DA10))</f>
        <v>0.1239607630558594</v>
      </c>
      <c r="DC21" s="12">
        <f>IF(DC7=0,0,IF(DC8=0,-DC7/DC10,-DC6*DC6*DC7/DC12/DC10))</f>
        <v>0.288831638166752</v>
      </c>
      <c r="DE21" s="12">
        <f>IF(DE7=0,0,IF(DE8=0,-DE7/DE10,-DE6*DE6*DE7/DE12/DE10))</f>
        <v>0.33840227251717403</v>
      </c>
      <c r="DG21" s="12">
        <f>IF(DG7=0,0,IF(DG8=0,-DG7/DG10,-DG6*DG6*DG7/DG12/DG10))</f>
        <v>0.6005975087985177</v>
      </c>
      <c r="DI21" s="15">
        <f t="shared" si="11"/>
        <v>0.015489653163538208</v>
      </c>
      <c r="DK21" s="12">
        <f>IF(DK7=0,0,IF(DK8=0,-DK7/DK10,-DK6*DK6*DK7/DK12/DK10))</f>
        <v>0.1412550847749893</v>
      </c>
      <c r="DM21" s="12">
        <f>IF(DM7=0,0,IF(DM8=0,-DM7/DM10,-DM6*DM6*DM7/DM12/DM10))</f>
        <v>0.3392021852593982</v>
      </c>
      <c r="DO21" s="12">
        <f>IF(DO7=0,0,IF(DO8=0,-DO7/DO10,-DO6*DO6*DO7/DO12/DO10))</f>
        <v>0.35052299648650176</v>
      </c>
      <c r="DQ21" s="12">
        <f>IF(DQ7=0,0,IF(DQ8=0,-DQ7/DQ10,-DQ6*DQ6*DQ7/DQ12/DQ10))</f>
        <v>0.6549806434793111</v>
      </c>
      <c r="DS21" s="15">
        <f t="shared" si="12"/>
        <v>0.016951679968231142</v>
      </c>
      <c r="DU21" s="12">
        <f>IF(DU7=0,0,IF(DU8=0,-DU7/DU10,-DU6*DU6*DU7/DU12/DU10))</f>
        <v>0.156353039969756</v>
      </c>
      <c r="DW21" s="12">
        <f>IF(DW7=0,0,IF(DW8=0,-DW7/DW10,-DW6*DW6*DW7/DW12/DW10))</f>
        <v>0.3875178353312762</v>
      </c>
      <c r="DY21" s="12">
        <f>IF(DY7=0,0,IF(DY8=0,-DY7/DY10,-DY6*DY6*DY7/DY12/DY10))</f>
        <v>0.3558320339146088</v>
      </c>
      <c r="EA21" s="12">
        <f>IF(EA7=0,0,IF(EA8=0,-EA7/EA10,-EA6*EA6*EA7/EA12/EA10))</f>
        <v>0.7002488865993425</v>
      </c>
      <c r="EC21" s="15">
        <f t="shared" si="13"/>
        <v>0.018024624738316102</v>
      </c>
      <c r="EE21" s="12">
        <f>IF(EE7=0,0,IF(EE8=0,-EE7/EE10,-EE6*EE6*EE7/EE12/EE10))</f>
        <v>0.1691362102461503</v>
      </c>
      <c r="EG21" s="12">
        <f>IF(EG7=0,0,IF(EG8=0,-EG7/EG10,-EG6*EG6*EG7/EG12/EG10))</f>
        <v>0.43313349752192926</v>
      </c>
      <c r="EI21" s="12">
        <f>IF(EI7=0,0,IF(EI8=0,-EI7/EI10,-EI6*EI6*EI7/EI12/EI10))</f>
        <v>0.356128205162162</v>
      </c>
      <c r="EK21" s="12">
        <f>IF(EK7=0,0,IF(EK8=0,-EK7/EK10,-EK6*EK6*EK7/EK12/EK10))</f>
        <v>0.7378833781291286</v>
      </c>
      <c r="EM21" s="15">
        <f t="shared" si="14"/>
        <v>0.0187417495958029</v>
      </c>
      <c r="EO21" s="12">
        <f>IF(EO7=0,0,IF(EO8=0,-EO7/EO10,-EO6*EO6*EO7/EO12/EO10))</f>
        <v>0.1796425903134551</v>
      </c>
      <c r="EQ21" s="12">
        <f>IF(EQ7=0,0,IF(EQ8=0,-EQ7/EQ10,-EQ6*EQ6*EQ7/EQ12/EQ10))</f>
        <v>0.4756818288008067</v>
      </c>
      <c r="ES21" s="12">
        <f>IF(ES7=0,0,IF(ES8=0,-ES7/ES10,-ES6*ES6*ES7/ES12/ES10))</f>
        <v>0.3528575664815672</v>
      </c>
      <c r="EU21" s="12">
        <f>IF(EU7=0,0,IF(EU8=0,-EU7/EU10,-EU6*EU6*EU7/EU12/EU10))</f>
        <v>0.7692175799368591</v>
      </c>
      <c r="EW21" s="15">
        <f t="shared" si="15"/>
        <v>0.019149646092795295</v>
      </c>
      <c r="EY21" s="12">
        <f>IF(EY7=0,0,IF(EY8=0,-EY7/EY10,-EY6*EY6*EY7/EY12/EY10))</f>
        <v>0.1880124180146683</v>
      </c>
      <c r="FA21" s="12">
        <f>IF(FA7=0,0,IF(FA8=0,-FA7/FA10,-FA6*FA6*FA7/FA12/FA10))</f>
        <v>0.5150061820776984</v>
      </c>
      <c r="FC21" s="12">
        <f>IF(FC7=0,0,IF(FC8=0,-FC7/FC10,-FC6*FC6*FC7/FC12/FC10))</f>
        <v>0.34713040732929645</v>
      </c>
      <c r="FE21" s="12">
        <f>IF(FE7=0,0,IF(FE8=0,-FE7/FE10,-FE6*FE6*FE7/FE12/FE10))</f>
        <v>0.7953844716315797</v>
      </c>
      <c r="FG21" s="15">
        <f t="shared" si="16"/>
        <v>0.01929917618388446</v>
      </c>
      <c r="FI21" s="12">
        <f>IF(FI7=0,0,IF(FI8=0,-FI7/FI10,-FI6*FI6*FI7/FI12/FI10))</f>
        <v>0.19444446577222543</v>
      </c>
      <c r="FK21" s="12">
        <f>IF(FK7=0,0,IF(FK8=0,-FK7/FK10,-FK6*FK6*FK7/FK12/FK10))</f>
        <v>0.5511007385703788</v>
      </c>
      <c r="FM21" s="12">
        <f>IF(FM7=0,0,IF(FM8=0,-FM7/FM10,-FM6*FM6*FM7/FM12/FM10))</f>
        <v>0.33977481398268844</v>
      </c>
      <c r="FO21" s="12">
        <f>IF(FO7=0,0,IF(FO8=0,-FO7/FO10,-FO6*FO6*FO7/FO12/FO10))</f>
        <v>0.8173182492810753</v>
      </c>
      <c r="FQ21" s="15">
        <f t="shared" si="17"/>
        <v>0.01923978946826536</v>
      </c>
      <c r="FS21" s="12">
        <f>IF(FS7=0,0,IF(FS8=0,-FS7/FS10,-FS6*FS6*FS7/FS12/FS10))</f>
        <v>0.19916373687422556</v>
      </c>
      <c r="FU21" s="12">
        <f>IF(FU7=0,0,IF(FU8=0,-FU7/FU10,-FU6*FU6*FU7/FU12/FU10))</f>
        <v>0.5840613857508768</v>
      </c>
      <c r="FW21" s="12">
        <f>IF(FW7=0,0,IF(FW8=0,-FW7/FW10,-FW6*FW6*FW7/FW12/FW10))</f>
        <v>0.3313962403954967</v>
      </c>
      <c r="FY21" s="12">
        <f>IF(FY7=0,0,IF(FY8=0,-FY7/FY10,-FY6*FY6*FY7/FY12/FY10))</f>
        <v>0.8357774256731335</v>
      </c>
      <c r="GA21" s="15">
        <f t="shared" si="18"/>
        <v>0.01901639543631726</v>
      </c>
      <c r="GC21" s="12">
        <f>IF(GC7=0,0,IF(GC8=0,-GC7/GC10,-GC6*GC6*GC7/GC12/GC10))</f>
        <v>0.20239936770068068</v>
      </c>
      <c r="GE21" s="12">
        <f>IF(GE7=0,0,IF(GE8=0,-GE7/GE10,-GE6*GE6*GE7/GE12/GE10))</f>
        <v>0.6140477838714217</v>
      </c>
      <c r="GG21" s="12">
        <f>IF(GG7=0,0,IF(GG8=0,-GG7/GG10,-GG6*GG6*GG7/GG12/GG10))</f>
        <v>0.32243072943717577</v>
      </c>
      <c r="GI21" s="12">
        <f>IF(GI7=0,0,IF(GI8=0,-GI7/GI10,-GI6*GI6*GI7/GI12/GI10))</f>
        <v>0.8513735215439382</v>
      </c>
      <c r="GK21" s="15">
        <f t="shared" si="19"/>
        <v>0.01866797972709687</v>
      </c>
      <c r="GM21" s="12">
        <f>IF(GM7=0,0,IF(GM8=0,-GM7/GM10,-GM6*GM6*GM7/GM12/GM10))</f>
        <v>0.20437069208675052</v>
      </c>
      <c r="GO21" s="12">
        <f>IF(GO7=0,0,IF(GO8=0,-GO7/GO10,-GO6*GO6*GO7/GO12/GO10))</f>
        <v>0.6412554499081798</v>
      </c>
      <c r="GQ21" s="12">
        <f>IF(GQ7=0,0,IF(GQ8=0,-GQ7/GQ10,-GQ6*GQ6*GQ7/GQ12/GQ10))</f>
        <v>0.3131881954523464</v>
      </c>
      <c r="GS21" s="12">
        <f>IF(GS7=0,0,IF(GS8=0,-GS7/GS10,-GS6*GS6*GS7/GS12/GS10))</f>
        <v>0.8645985198518596</v>
      </c>
      <c r="GU21" s="15">
        <f t="shared" si="20"/>
        <v>0.018227310031302013</v>
      </c>
      <c r="GW21" s="12">
        <f>IF(GW7=0,0,IF(GW8=0,-GW7/GW10,-GW6*GW6*GW7/GW12/GW10))</f>
        <v>0.20527934029401732</v>
      </c>
      <c r="GY21" s="12">
        <f>IF(GY7=0,0,IF(GY8=0,-GY7/GY10,-GY6*GY6*GY7/GY12/GY10))</f>
        <v>0.6658960659256032</v>
      </c>
      <c r="HA21" s="12">
        <f>IF(HA7=0,0,IF(HA8=0,-HA7/HA10,-HA6*HA6*HA7/HA12/HA10))</f>
        <v>0.3038859325906967</v>
      </c>
      <c r="HC21" s="12">
        <f>IF(HC7=0,0,IF(HC8=0,-HC7/HC10,-HC6*HC6*HC7/HC12/HC10))</f>
        <v>0.8758486202879041</v>
      </c>
      <c r="HE21" s="15">
        <f t="shared" si="21"/>
        <v>0.017721260256066313</v>
      </c>
      <c r="HG21" s="12">
        <f>IF(HG7=0,0,IF(HG8=0,-HG7/HG10,-HG6*HG6*HG7/HG12/HG10))</f>
        <v>0.20530552414735567</v>
      </c>
      <c r="HI21" s="12">
        <f>IF(HI7=0,0,IF(HI8=0,-HI7/HI10,-HI6*HI6*HI7/HI12/HI10))</f>
        <v>0.6881841603830136</v>
      </c>
      <c r="HK21" s="12">
        <f>IF(HK7=0,0,IF(HK8=0,-HK7/HK10,-HK6*HK6*HK7/HK12/HK10))</f>
        <v>0.29467383695386284</v>
      </c>
      <c r="HM21" s="12">
        <f>IF(HM7=0,0,IF(HM8=0,-HM7/HM10,-HM6*HM6*HM7/HM12/HM10))</f>
        <v>0.8854438107792626</v>
      </c>
      <c r="HO21" s="15">
        <f t="shared" si="22"/>
        <v>0.01717143969420384</v>
      </c>
      <c r="HQ21" s="12">
        <f>IF(HQ7=0,0,IF(HQ8=0,-HQ7/HQ10,-HQ6*HQ6*HQ7/HQ12/HQ10))</f>
        <v>0.20460705682446606</v>
      </c>
      <c r="HS21" s="12">
        <f>IF(HS7=0,0,IF(HS8=0,-HS7/HS10,-HS6*HS6*HS7/HS12/HS10))</f>
        <v>0.7083285214086591</v>
      </c>
      <c r="HU21" s="12">
        <f>IF(HU7=0,0,IF(HU8=0,-HU7/HU10,-HU6*HU6*HU7/HU12/HU10))</f>
        <v>0.2856530779934056</v>
      </c>
      <c r="HW21" s="12">
        <f>IF(HW7=0,0,IF(HW8=0,-HW7/HW10,-HW6*HW6*HW7/HW12/HW10))</f>
        <v>0.8936435821435372</v>
      </c>
      <c r="HY21" s="15">
        <f t="shared" si="23"/>
        <v>0.01659493305836354</v>
      </c>
    </row>
    <row r="22" spans="1:4" ht="12.75">
      <c r="A22" s="32">
        <v>12</v>
      </c>
      <c r="B22" s="53">
        <f t="shared" si="0"/>
        <v>1.0809775928826741</v>
      </c>
      <c r="C22" s="99">
        <f t="shared" si="1"/>
        <v>0.9118238023266663</v>
      </c>
      <c r="D22" s="100">
        <f t="shared" si="2"/>
        <v>0.17927464514422195</v>
      </c>
    </row>
    <row r="23" spans="1:233" ht="12.75">
      <c r="A23" s="32">
        <v>13</v>
      </c>
      <c r="B23" s="53">
        <f t="shared" si="0"/>
        <v>1.0280963695028953</v>
      </c>
      <c r="C23" s="99">
        <f t="shared" si="1"/>
        <v>0.8614119705793141</v>
      </c>
      <c r="D23" s="100">
        <f t="shared" si="2"/>
        <v>0.18794772869071</v>
      </c>
      <c r="X23" s="3"/>
      <c r="Y23" s="14" t="s">
        <v>20</v>
      </c>
      <c r="Z23" s="4"/>
      <c r="AA23" s="14" t="s">
        <v>20</v>
      </c>
      <c r="AB23" s="4"/>
      <c r="AC23" s="14" t="s">
        <v>20</v>
      </c>
      <c r="AD23" s="6"/>
      <c r="AE23" s="14" t="s">
        <v>20</v>
      </c>
      <c r="AG23" s="14" t="s">
        <v>20</v>
      </c>
      <c r="AI23" s="14" t="s">
        <v>20</v>
      </c>
      <c r="AJ23" s="4"/>
      <c r="AK23" s="14" t="s">
        <v>20</v>
      </c>
      <c r="AL23" s="4"/>
      <c r="AM23" s="14" t="s">
        <v>20</v>
      </c>
      <c r="AN23" s="6"/>
      <c r="AO23" s="14" t="s">
        <v>20</v>
      </c>
      <c r="AQ23" s="14" t="s">
        <v>20</v>
      </c>
      <c r="AS23" s="14" t="s">
        <v>20</v>
      </c>
      <c r="AT23" s="4"/>
      <c r="AU23" s="14" t="s">
        <v>20</v>
      </c>
      <c r="AV23" s="4"/>
      <c r="AW23" s="14" t="s">
        <v>20</v>
      </c>
      <c r="AX23" s="6"/>
      <c r="AY23" s="14" t="s">
        <v>20</v>
      </c>
      <c r="BA23" s="14" t="s">
        <v>20</v>
      </c>
      <c r="BC23" s="14" t="s">
        <v>20</v>
      </c>
      <c r="BD23" s="4"/>
      <c r="BE23" s="14" t="s">
        <v>20</v>
      </c>
      <c r="BF23" s="4"/>
      <c r="BG23" s="14" t="s">
        <v>20</v>
      </c>
      <c r="BH23" s="6"/>
      <c r="BI23" s="14" t="s">
        <v>20</v>
      </c>
      <c r="BK23" s="14" t="s">
        <v>20</v>
      </c>
      <c r="BM23" s="14" t="s">
        <v>20</v>
      </c>
      <c r="BN23" s="4"/>
      <c r="BO23" s="14" t="s">
        <v>20</v>
      </c>
      <c r="BP23" s="4"/>
      <c r="BQ23" s="14" t="s">
        <v>20</v>
      </c>
      <c r="BR23" s="6"/>
      <c r="BS23" s="14" t="s">
        <v>20</v>
      </c>
      <c r="BU23" s="14" t="s">
        <v>20</v>
      </c>
      <c r="BW23" s="14" t="s">
        <v>20</v>
      </c>
      <c r="BX23" s="4"/>
      <c r="BY23" s="14" t="s">
        <v>20</v>
      </c>
      <c r="BZ23" s="4"/>
      <c r="CA23" s="14" t="s">
        <v>20</v>
      </c>
      <c r="CB23" s="6"/>
      <c r="CC23" s="14" t="s">
        <v>20</v>
      </c>
      <c r="CE23" s="14" t="s">
        <v>20</v>
      </c>
      <c r="CG23" s="14" t="s">
        <v>20</v>
      </c>
      <c r="CH23" s="4"/>
      <c r="CI23" s="14" t="s">
        <v>20</v>
      </c>
      <c r="CJ23" s="4"/>
      <c r="CK23" s="14" t="s">
        <v>20</v>
      </c>
      <c r="CL23" s="6"/>
      <c r="CM23" s="14" t="s">
        <v>20</v>
      </c>
      <c r="CO23" s="14" t="s">
        <v>20</v>
      </c>
      <c r="CQ23" s="14" t="s">
        <v>20</v>
      </c>
      <c r="CR23" s="4"/>
      <c r="CS23" s="14" t="s">
        <v>20</v>
      </c>
      <c r="CT23" s="4"/>
      <c r="CU23" s="14" t="s">
        <v>20</v>
      </c>
      <c r="CV23" s="6"/>
      <c r="CW23" s="14" t="s">
        <v>20</v>
      </c>
      <c r="CY23" s="14" t="s">
        <v>20</v>
      </c>
      <c r="DA23" s="14" t="s">
        <v>20</v>
      </c>
      <c r="DB23" s="4"/>
      <c r="DC23" s="14" t="s">
        <v>20</v>
      </c>
      <c r="DD23" s="4"/>
      <c r="DE23" s="14" t="s">
        <v>20</v>
      </c>
      <c r="DF23" s="6"/>
      <c r="DG23" s="14" t="s">
        <v>20</v>
      </c>
      <c r="DI23" s="14" t="s">
        <v>20</v>
      </c>
      <c r="DK23" s="14" t="s">
        <v>20</v>
      </c>
      <c r="DL23" s="4"/>
      <c r="DM23" s="14" t="s">
        <v>20</v>
      </c>
      <c r="DN23" s="4"/>
      <c r="DO23" s="14" t="s">
        <v>20</v>
      </c>
      <c r="DP23" s="6"/>
      <c r="DQ23" s="14" t="s">
        <v>20</v>
      </c>
      <c r="DS23" s="14" t="s">
        <v>20</v>
      </c>
      <c r="DU23" s="14" t="s">
        <v>20</v>
      </c>
      <c r="DV23" s="4"/>
      <c r="DW23" s="14" t="s">
        <v>20</v>
      </c>
      <c r="DX23" s="4"/>
      <c r="DY23" s="14" t="s">
        <v>20</v>
      </c>
      <c r="DZ23" s="6"/>
      <c r="EA23" s="14" t="s">
        <v>20</v>
      </c>
      <c r="EC23" s="14" t="s">
        <v>20</v>
      </c>
      <c r="EE23" s="14" t="s">
        <v>20</v>
      </c>
      <c r="EF23" s="4"/>
      <c r="EG23" s="14" t="s">
        <v>20</v>
      </c>
      <c r="EH23" s="4"/>
      <c r="EI23" s="14" t="s">
        <v>20</v>
      </c>
      <c r="EJ23" s="6"/>
      <c r="EK23" s="14" t="s">
        <v>20</v>
      </c>
      <c r="EM23" s="14" t="s">
        <v>20</v>
      </c>
      <c r="EO23" s="14" t="s">
        <v>20</v>
      </c>
      <c r="EP23" s="4"/>
      <c r="EQ23" s="14" t="s">
        <v>20</v>
      </c>
      <c r="ER23" s="4"/>
      <c r="ES23" s="14" t="s">
        <v>20</v>
      </c>
      <c r="ET23" s="6"/>
      <c r="EU23" s="14" t="s">
        <v>20</v>
      </c>
      <c r="EW23" s="14" t="s">
        <v>20</v>
      </c>
      <c r="EY23" s="14" t="s">
        <v>20</v>
      </c>
      <c r="EZ23" s="4"/>
      <c r="FA23" s="14" t="s">
        <v>20</v>
      </c>
      <c r="FB23" s="4"/>
      <c r="FC23" s="14" t="s">
        <v>20</v>
      </c>
      <c r="FD23" s="6"/>
      <c r="FE23" s="14" t="s">
        <v>20</v>
      </c>
      <c r="FG23" s="14" t="s">
        <v>20</v>
      </c>
      <c r="FI23" s="14" t="s">
        <v>20</v>
      </c>
      <c r="FJ23" s="4"/>
      <c r="FK23" s="14" t="s">
        <v>20</v>
      </c>
      <c r="FL23" s="4"/>
      <c r="FM23" s="14" t="s">
        <v>20</v>
      </c>
      <c r="FN23" s="6"/>
      <c r="FO23" s="14" t="s">
        <v>20</v>
      </c>
      <c r="FQ23" s="14" t="s">
        <v>20</v>
      </c>
      <c r="FS23" s="14" t="s">
        <v>20</v>
      </c>
      <c r="FT23" s="4"/>
      <c r="FU23" s="14" t="s">
        <v>20</v>
      </c>
      <c r="FV23" s="4"/>
      <c r="FW23" s="14" t="s">
        <v>20</v>
      </c>
      <c r="FX23" s="6"/>
      <c r="FY23" s="14" t="s">
        <v>20</v>
      </c>
      <c r="GA23" s="14" t="s">
        <v>20</v>
      </c>
      <c r="GC23" s="14" t="s">
        <v>20</v>
      </c>
      <c r="GD23" s="4"/>
      <c r="GE23" s="14" t="s">
        <v>20</v>
      </c>
      <c r="GF23" s="4"/>
      <c r="GG23" s="14" t="s">
        <v>20</v>
      </c>
      <c r="GH23" s="6"/>
      <c r="GI23" s="14" t="s">
        <v>20</v>
      </c>
      <c r="GK23" s="14" t="s">
        <v>20</v>
      </c>
      <c r="GM23" s="14" t="s">
        <v>20</v>
      </c>
      <c r="GN23" s="4"/>
      <c r="GO23" s="14" t="s">
        <v>20</v>
      </c>
      <c r="GP23" s="4"/>
      <c r="GQ23" s="14" t="s">
        <v>20</v>
      </c>
      <c r="GR23" s="6"/>
      <c r="GS23" s="14" t="s">
        <v>20</v>
      </c>
      <c r="GU23" s="14" t="s">
        <v>20</v>
      </c>
      <c r="GW23" s="14" t="s">
        <v>20</v>
      </c>
      <c r="GX23" s="4"/>
      <c r="GY23" s="14" t="s">
        <v>20</v>
      </c>
      <c r="GZ23" s="4"/>
      <c r="HA23" s="14" t="s">
        <v>20</v>
      </c>
      <c r="HB23" s="6"/>
      <c r="HC23" s="14" t="s">
        <v>20</v>
      </c>
      <c r="HE23" s="14" t="s">
        <v>20</v>
      </c>
      <c r="HG23" s="14" t="s">
        <v>20</v>
      </c>
      <c r="HH23" s="4"/>
      <c r="HI23" s="14" t="s">
        <v>20</v>
      </c>
      <c r="HJ23" s="4"/>
      <c r="HK23" s="14" t="s">
        <v>20</v>
      </c>
      <c r="HL23" s="6"/>
      <c r="HM23" s="14" t="s">
        <v>20</v>
      </c>
      <c r="HO23" s="14" t="s">
        <v>20</v>
      </c>
      <c r="HQ23" s="14" t="s">
        <v>20</v>
      </c>
      <c r="HR23" s="4"/>
      <c r="HS23" s="14" t="s">
        <v>20</v>
      </c>
      <c r="HT23" s="4"/>
      <c r="HU23" s="14" t="s">
        <v>20</v>
      </c>
      <c r="HV23" s="6"/>
      <c r="HW23" s="14" t="s">
        <v>20</v>
      </c>
      <c r="HY23" s="14" t="s">
        <v>20</v>
      </c>
    </row>
    <row r="24" spans="1:233" ht="15.75">
      <c r="A24" s="32">
        <v>14</v>
      </c>
      <c r="B24" s="53">
        <f t="shared" si="0"/>
        <v>0.9742394425152379</v>
      </c>
      <c r="C24" s="99">
        <f t="shared" si="1"/>
        <v>0.8119850198763867</v>
      </c>
      <c r="D24" s="100">
        <f t="shared" si="2"/>
        <v>0.1962015447890033</v>
      </c>
      <c r="X24" s="3" t="s">
        <v>53</v>
      </c>
      <c r="Y24" s="12">
        <f>0.5*(IF(Y7=0,2*ATAN(1),ATAN(Y8/Y7))-IF(Y8=0,2*ATAN(1),ATAN(Y7/Y8))+IF(OR(Y8=0,Y10=0),2*ATAN(1),ATAN(Y7*Y6/Y8/Y10))-IF(OR(Y7=0,Y10=0),2*ATAN(1),ATAN(Y8*Y6/Y7/Y10))-IF(AND(Y6=0,Y7&lt;&gt;0,Y8&lt;&gt;0),2*ATAN(1),IF(OR(Y7=0,Y8=0),0,ATAN(Y7*Y8/Y6/Y10))))</f>
        <v>-1.0603080048781208</v>
      </c>
      <c r="Z24" s="5"/>
      <c r="AA24" s="12">
        <f>0.5*(IF(AA7=0,2*ATAN(1),ATAN(AA8/AA7))-IF(AA8=0,2*ATAN(1),ATAN(AA7/AA8))+IF(OR(AA8=0,AA10=0),2*ATAN(1),ATAN(AA7*AA6/AA8/AA10))-IF(OR(AA7=0,AA10=0),2*ATAN(1),ATAN(AA8*AA6/AA7/AA10))-IF(AND(AA6=0,AA7&lt;&gt;0,AA8&lt;&gt;0),2*ATAN(1),IF(OR(AA7=0,AA8=0),0,ATAN(AA7*AA8/AA6/AA10))))</f>
        <v>-0.09252013853118557</v>
      </c>
      <c r="AB24" s="5"/>
      <c r="AC24" s="12">
        <f>0.5*(IF(AC7=0,2*ATAN(1),ATAN(AC8/AC7))-IF(AC8=0,2*ATAN(1),ATAN(AC7/AC8))+IF(OR(AC8=0,AC10=0),2*ATAN(1),ATAN(AC7*AC6/AC8/AC10))-IF(OR(AC7=0,AC10=0),2*ATAN(1),ATAN(AC8*AC6/AC7/AC10))-IF(AND(AC6=0,AC7&lt;&gt;0,AC8&lt;&gt;0),2*ATAN(1),IF(OR(AC7=0,AC8=0),0,ATAN(AC7*AC8/AC6/AC10))))</f>
        <v>-0.8224182792713783</v>
      </c>
      <c r="AD24" s="4"/>
      <c r="AE24" s="12">
        <f>0.5*(IF(AE7=0,2*ATAN(1),ATAN(AE8/AE7))-IF(AE8=0,2*ATAN(1),ATAN(AE7/AE8))+IF(OR(AE8=0,AE10=0),2*ATAN(1),ATAN(AE7*AE6/AE8/AE10))-IF(OR(AE7=0,AE10=0),2*ATAN(1),ATAN(AE8*AE6/AE7/AE10))-IF(AND(AE6=0,AE7&lt;&gt;0,AE8&lt;&gt;0),2*ATAN(1),IF(OR(AE7=0,AE8=0),0,ATAN(AE7*AE8/AE6/AE10))))</f>
        <v>-1.5225854949202164</v>
      </c>
      <c r="AG24" s="15">
        <f>+(Y24-AA24-AC24+AE24)*$Y$4</f>
        <v>-0.26546329615487496</v>
      </c>
      <c r="AI24" s="12">
        <f>0.5*(IF(AI7=0,2*ATAN(1),ATAN(AI8/AI7))-IF(AI8=0,2*ATAN(1),ATAN(AI7/AI8))+IF(OR(AI8=0,AI10=0),2*ATAN(1),ATAN(AI7*AI6/AI8/AI10))-IF(OR(AI7=0,AI10=0),2*ATAN(1),ATAN(AI8*AI6/AI7/AI10))-IF(AND(AI6=0,AI7&lt;&gt;0,AI8&lt;&gt;0),2*ATAN(1),IF(OR(AI7=0,AI8=0),0,ATAN(AI7*AI8/AI6/AI10))))</f>
        <v>0.47151467192808916</v>
      </c>
      <c r="AJ24" s="5"/>
      <c r="AK24" s="12">
        <f>0.5*(IF(AK7=0,2*ATAN(1),ATAN(AK8/AK7))-IF(AK8=0,2*ATAN(1),ATAN(AK7/AK8))+IF(OR(AK8=0,AK10=0),2*ATAN(1),ATAN(AK7*AK6/AK8/AK10))-IF(OR(AK7=0,AK10=0),2*ATAN(1),ATAN(AK8*AK6/AK7/AK10))-IF(AND(AK6=0,AK7&lt;&gt;0,AK8&lt;&gt;0),2*ATAN(1),IF(OR(AK7=0,AK8=0),0,ATAN(AK7*AK8/AK6/AK10))))</f>
        <v>1.3987883527425469</v>
      </c>
      <c r="AL24" s="5"/>
      <c r="AM24" s="12">
        <f>0.5*(IF(AM7=0,2*ATAN(1),ATAN(AM8/AM7))-IF(AM8=0,2*ATAN(1),ATAN(AM7/AM8))+IF(OR(AM8=0,AM10=0),2*ATAN(1),ATAN(AM7*AM6/AM8/AM10))-IF(OR(AM7=0,AM10=0),2*ATAN(1),ATAN(AM8*AM6/AM7/AM10))-IF(AND(AM6=0,AM7&lt;&gt;0,AM8&lt;&gt;0),2*ATAN(1),IF(OR(AM7=0,AM8=0),0,ATAN(AM7*AM8/AM6/AM10))))</f>
        <v>-0.7107598902769675</v>
      </c>
      <c r="AN24" s="4"/>
      <c r="AO24" s="12">
        <f>0.5*(IF(AO7=0,2*ATAN(1),ATAN(AO8/AO7))-IF(AO8=0,2*ATAN(1),ATAN(AO7/AO8))+IF(OR(AO8=0,AO10=0),2*ATAN(1),ATAN(AO7*AO6/AO8/AO10))-IF(OR(AO7=0,AO10=0),2*ATAN(1),ATAN(AO8*AO6/AO7/AO10))-IF(AND(AO6=0,AO7&lt;&gt;0,AO8&lt;&gt;0),2*ATAN(1),IF(OR(AO7=0,AO8=0),0,ATAN(AO7*AO8/AO6/AO10))))</f>
        <v>-1.3701149205413237</v>
      </c>
      <c r="AQ24" s="15">
        <f>+(AI24-AK24-AM24+AO24)*$Y$4</f>
        <v>-0.25251980221971587</v>
      </c>
      <c r="AS24" s="12">
        <f>0.5*(IF(AS7=0,2*ATAN(1),ATAN(AS8/AS7))-IF(AS8=0,2*ATAN(1),ATAN(AS7/AS8))+IF(OR(AS8=0,AS10=0),2*ATAN(1),ATAN(AS7*AS6/AS8/AS10))-IF(OR(AS7=0,AS10=0),2*ATAN(1),ATAN(AS8*AS6/AS7/AS10))-IF(AND(AS6=0,AS7&lt;&gt;0,AS8&lt;&gt;0),2*ATAN(1),IF(OR(AS7=0,AS8=0),0,ATAN(AS7*AS8/AS6/AS10))))</f>
        <v>0.43321675704065143</v>
      </c>
      <c r="AT24" s="5"/>
      <c r="AU24" s="12">
        <f>0.5*(IF(AU7=0,2*ATAN(1),ATAN(AU8/AU7))-IF(AU8=0,2*ATAN(1),ATAN(AU7/AU8))+IF(OR(AU8=0,AU10=0),2*ATAN(1),ATAN(AU7*AU6/AU8/AU10))-IF(OR(AU7=0,AU10=0),2*ATAN(1),ATAN(AU8*AU6/AU7/AU10))-IF(AND(AU6=0,AU7&lt;&gt;0,AU8&lt;&gt;0),2*ATAN(1),IF(OR(AU7=0,AU8=0),0,ATAN(AU7*AU8/AU6/AU10))))</f>
        <v>1.320305198406556</v>
      </c>
      <c r="AV24" s="5"/>
      <c r="AW24" s="12">
        <f>0.5*(IF(AW7=0,2*ATAN(1),ATAN(AW8/AW7))-IF(AW8=0,2*ATAN(1),ATAN(AW7/AW8))+IF(OR(AW8=0,AW10=0),2*ATAN(1),ATAN(AW7*AW6/AW8/AW10))-IF(OR(AW7=0,AW10=0),2*ATAN(1),ATAN(AW8*AW6/AW7/AW10))-IF(AND(AW6=0,AW7&lt;&gt;0,AW8&lt;&gt;0),2*ATAN(1),IF(OR(AW7=0,AW8=0),0,ATAN(AW7*AW8/AW6/AW10))))</f>
        <v>-0.6052101506046481</v>
      </c>
      <c r="AX24" s="4"/>
      <c r="AY24" s="12">
        <f>0.5*(IF(AY7=0,2*ATAN(1),ATAN(AY8/AY7))-IF(AY8=0,2*ATAN(1),ATAN(AY7/AY8))+IF(OR(AY8=0,AY10=0),2*ATAN(1),ATAN(AY7*AY6/AY8/AY10))-IF(OR(AY7=0,AY10=0),2*ATAN(1),ATAN(AY8*AY6/AY7/AY10))-IF(AND(AY6=0,AY7&lt;&gt;0,AY8&lt;&gt;0),2*ATAN(1),IF(OR(AY7=0,AY8=0),0,ATAN(AY7*AY8/AY6/AY10))))</f>
        <v>-1.2244440566265766</v>
      </c>
      <c r="BA24" s="15">
        <f>+(AS24-AU24-AW24+AY24)*$Y$4</f>
        <v>-0.2397386474765608</v>
      </c>
      <c r="BC24" s="12">
        <f>0.5*(IF(BC7=0,2*ATAN(1),ATAN(BC8/BC7))-IF(BC8=0,2*ATAN(1),ATAN(BC7/BC8))+IF(OR(BC8=0,BC10=0),2*ATAN(1),ATAN(BC7*BC6/BC8/BC10))-IF(OR(BC7=0,BC10=0),2*ATAN(1),ATAN(BC8*BC6/BC7/BC10))-IF(AND(BC6=0,BC7&lt;&gt;0,BC8&lt;&gt;0),2*ATAN(1),IF(OR(BC7=0,BC8=0),0,ATAN(BC7*BC8/BC6/BC10))))</f>
        <v>0.3962129558131885</v>
      </c>
      <c r="BD24" s="5"/>
      <c r="BE24" s="12">
        <f>0.5*(IF(BE7=0,2*ATAN(1),ATAN(BE8/BE7))-IF(BE8=0,2*ATAN(1),ATAN(BE7/BE8))+IF(OR(BE8=0,BE10=0),2*ATAN(1),ATAN(BE7*BE6/BE8/BE10))-IF(OR(BE7=0,BE10=0),2*ATAN(1),ATAN(BE8*BE6/BE7/BE10))-IF(AND(BE6=0,BE7&lt;&gt;0,BE8&lt;&gt;0),2*ATAN(1),IF(OR(BE7=0,BE8=0),0,ATAN(BE7*BE8/BE6/BE10))))</f>
        <v>1.2437575459197916</v>
      </c>
      <c r="BF24" s="5"/>
      <c r="BG24" s="12">
        <f>0.5*(IF(BG7=0,2*ATAN(1),ATAN(BG8/BG7))-IF(BG8=0,2*ATAN(1),ATAN(BG7/BG8))+IF(OR(BG8=0,BG10=0),2*ATAN(1),ATAN(BG7*BG6/BG8/BG10))-IF(OR(BG7=0,BG10=0),2*ATAN(1),ATAN(BG8*BG6/BG7/BG10))-IF(AND(BG6=0,BG7&lt;&gt;0,BG8&lt;&gt;0),2*ATAN(1),IF(OR(BG7=0,BG8=0),0,ATAN(BG7*BG8/BG6/BG10))))</f>
        <v>-0.5102917555860886</v>
      </c>
      <c r="BH24" s="4"/>
      <c r="BI24" s="12">
        <f>0.5*(IF(BI7=0,2*ATAN(1),ATAN(BI8/BI7))-IF(BI8=0,2*ATAN(1),ATAN(BI7/BI8))+IF(OR(BI8=0,BI10=0),2*ATAN(1),ATAN(BI7*BI6/BI8/BI10))-IF(OR(BI7=0,BI10=0),2*ATAN(1),ATAN(BI8*BI6/BI7/BI10))-IF(AND(BI6=0,BI7&lt;&gt;0,BI8&lt;&gt;0),2*ATAN(1),IF(OR(BI7=0,BI8=0),0,ATAN(BI7*BI8/BI6/BI10))))</f>
        <v>-1.0907139224460751</v>
      </c>
      <c r="BK24" s="15">
        <f>+(BC24-BE24-BG24+BI24)*$Y$4</f>
        <v>-0.2272679679421359</v>
      </c>
      <c r="BM24" s="12">
        <f>0.5*(IF(BM7=0,2*ATAN(1),ATAN(BM8/BM7))-IF(BM8=0,2*ATAN(1),ATAN(BM7/BM8))+IF(OR(BM8=0,BM10=0),2*ATAN(1),ATAN(BM7*BM6/BM8/BM10))-IF(OR(BM7=0,BM10=0),2*ATAN(1),ATAN(BM8*BM6/BM7/BM10))-IF(AND(BM6=0,BM7&lt;&gt;0,BM8&lt;&gt;0),2*ATAN(1),IF(OR(BM7=0,BM8=0),0,ATAN(BM7*BM8/BM6/BM10))))</f>
        <v>0.36101793339144334</v>
      </c>
      <c r="BN24" s="5"/>
      <c r="BO24" s="12">
        <f>0.5*(IF(BO7=0,2*ATAN(1),ATAN(BO8/BO7))-IF(BO8=0,2*ATAN(1),ATAN(BO7/BO8))+IF(OR(BO8=0,BO10=0),2*ATAN(1),ATAN(BO7*BO6/BO8/BO10))-IF(OR(BO7=0,BO10=0),2*ATAN(1),ATAN(BO8*BO6/BO7/BO10))-IF(AND(BO6=0,BO7&lt;&gt;0,BO8&lt;&gt;0),2*ATAN(1),IF(OR(BO7=0,BO8=0),0,ATAN(BO7*BO8/BO6/BO10))))</f>
        <v>1.1699415640484738</v>
      </c>
      <c r="BP24" s="5"/>
      <c r="BQ24" s="12">
        <f>0.5*(IF(BQ7=0,2*ATAN(1),ATAN(BQ8/BQ7))-IF(BQ8=0,2*ATAN(1),ATAN(BQ7/BQ8))+IF(OR(BQ8=0,BQ10=0),2*ATAN(1),ATAN(BQ7*BQ6/BQ8/BQ10))-IF(OR(BQ7=0,BQ10=0),2*ATAN(1),ATAN(BQ8*BQ6/BQ7/BQ10))-IF(AND(BQ6=0,BQ7&lt;&gt;0,BQ8&lt;&gt;0),2*ATAN(1),IF(OR(BQ7=0,BQ8=0),0,ATAN(BQ7*BQ8/BQ6/BQ10))))</f>
        <v>-0.428233968516631</v>
      </c>
      <c r="BR24" s="4"/>
      <c r="BS24" s="12">
        <f>0.5*(IF(BS7=0,2*ATAN(1),ATAN(BS8/BS7))-IF(BS8=0,2*ATAN(1),ATAN(BS7/BS8))+IF(OR(BS8=0,BS10=0),2*ATAN(1),ATAN(BS7*BS6/BS8/BS10))-IF(OR(BS7=0,BS10=0),2*ATAN(1),ATAN(BS8*BS6/BS7/BS10))-IF(AND(BS6=0,BS7&lt;&gt;0,BS8&lt;&gt;0),2*ATAN(1),IF(OR(BS7=0,BS8=0),0,ATAN(BS7*BS8/BS6/BS10))))</f>
        <v>-0.9716453811036985</v>
      </c>
      <c r="BU24" s="15">
        <f>+(BM24-BO24-BQ24+BS24)*$Y$4</f>
        <v>-0.21523080684869023</v>
      </c>
      <c r="BW24" s="12">
        <f>0.5*(IF(BW7=0,2*ATAN(1),ATAN(BW8/BW7))-IF(BW8=0,2*ATAN(1),ATAN(BW7/BW8))+IF(OR(BW8=0,BW10=0),2*ATAN(1),ATAN(BW7*BW6/BW8/BW10))-IF(OR(BW7=0,BW10=0),2*ATAN(1),ATAN(BW8*BW6/BW7/BW10))-IF(AND(BW6=0,BW7&lt;&gt;0,BW8&lt;&gt;0),2*ATAN(1),IF(OR(BW7=0,BW8=0),0,ATAN(BW7*BW8/BW6/BW10))))</f>
        <v>0.32801464395490004</v>
      </c>
      <c r="BX24" s="5"/>
      <c r="BY24" s="12">
        <f>0.5*(IF(BY7=0,2*ATAN(1),ATAN(BY8/BY7))-IF(BY8=0,2*ATAN(1),ATAN(BY7/BY8))+IF(OR(BY8=0,BY10=0),2*ATAN(1),ATAN(BY7*BY6/BY8/BY10))-IF(OR(BY7=0,BY10=0),2*ATAN(1),ATAN(BY8*BY6/BY7/BY10))-IF(AND(BY6=0,BY7&lt;&gt;0,BY8&lt;&gt;0),2*ATAN(1),IF(OR(BY7=0,BY8=0),0,ATAN(BY7*BY8/BY6/BY10))))</f>
        <v>1.0994800013703565</v>
      </c>
      <c r="BZ24" s="5"/>
      <c r="CA24" s="12">
        <f>0.5*(IF(CA7=0,2*ATAN(1),ATAN(CA8/CA7))-IF(CA8=0,2*ATAN(1),ATAN(CA7/CA8))+IF(OR(CA8=0,CA10=0),2*ATAN(1),ATAN(CA7*CA6/CA8/CA10))-IF(OR(CA7=0,CA10=0),2*ATAN(1),ATAN(CA8*CA6/CA7/CA10))-IF(AND(CA6=0,CA7&lt;&gt;0,CA8&lt;&gt;0),2*ATAN(1),IF(OR(CA7=0,CA8=0),0,ATAN(CA7*CA8/CA6/CA10))))</f>
        <v>-0.35924188642313093</v>
      </c>
      <c r="CB24" s="4"/>
      <c r="CC24" s="12">
        <f>0.5*(IF(CC7=0,2*ATAN(1),ATAN(CC8/CC7))-IF(CC8=0,2*ATAN(1),ATAN(CC7/CC8))+IF(OR(CC8=0,CC10=0),2*ATAN(1),ATAN(CC7*CC6/CC8/CC10))-IF(OR(CC7=0,CC10=0),2*ATAN(1),ATAN(CC8*CC6/CC7/CC10))-IF(AND(CC6=0,CC7&lt;&gt;0,CC8&lt;&gt;0),2*ATAN(1),IF(OR(CC7=0,CC8=0),0,ATAN(CC7*CC8/CC6/CC10))))</f>
        <v>-0.8677833441264573</v>
      </c>
      <c r="CE24" s="15">
        <f>+(BW24-BY24-CA24+CC24)*$Y$4</f>
        <v>-0.2037194118174681</v>
      </c>
      <c r="CG24" s="12">
        <f>0.5*(IF(CG7=0,2*ATAN(1),ATAN(CG8/CG7))-IF(CG8=0,2*ATAN(1),ATAN(CG7/CG8))+IF(OR(CG8=0,CG10=0),2*ATAN(1),ATAN(CG7*CG6/CG8/CG10))-IF(OR(CG7=0,CG10=0),2*ATAN(1),ATAN(CG8*CG6/CG7/CG10))-IF(AND(CG6=0,CG7&lt;&gt;0,CG8&lt;&gt;0),2*ATAN(1),IF(OR(CG7=0,CG8=0),0,ATAN(CG7*CG8/CG6/CG10))))</f>
        <v>0.2974465708629802</v>
      </c>
      <c r="CH24" s="5"/>
      <c r="CI24" s="12">
        <f>0.5*(IF(CI7=0,2*ATAN(1),ATAN(CI8/CI7))-IF(CI8=0,2*ATAN(1),ATAN(CI7/CI8))+IF(OR(CI8=0,CI10=0),2*ATAN(1),ATAN(CI7*CI6/CI8/CI10))-IF(OR(CI7=0,CI10=0),2*ATAN(1),ATAN(CI8*CI6/CI7/CI10))-IF(AND(CI6=0,CI7&lt;&gt;0,CI8&lt;&gt;0),2*ATAN(1),IF(OR(CI7=0,CI8=0),0,ATAN(CI7*CI8/CI6/CI10))))</f>
        <v>1.0328081332588792</v>
      </c>
      <c r="CJ24" s="5"/>
      <c r="CK24" s="12">
        <f>0.5*(IF(CK7=0,2*ATAN(1),ATAN(CK8/CK7))-IF(CK8=0,2*ATAN(1),ATAN(CK7/CK8))+IF(OR(CK8=0,CK10=0),2*ATAN(1),ATAN(CK7*CK6/CK8/CK10))-IF(OR(CK7=0,CK10=0),2*ATAN(1),ATAN(CK8*CK6/CK7/CK10))-IF(AND(CK6=0,CK7&lt;&gt;0,CK8&lt;&gt;0),2*ATAN(1),IF(OR(CK7=0,CK8=0),0,ATAN(CK7*CK8/CK6/CK10))))</f>
        <v>-0.30223492852824907</v>
      </c>
      <c r="CL24" s="4"/>
      <c r="CM24" s="12">
        <f>0.5*(IF(CM7=0,2*ATAN(1),ATAN(CM8/CM7))-IF(CM8=0,2*ATAN(1),ATAN(CM7/CM8))+IF(OR(CM8=0,CM10=0),2*ATAN(1),ATAN(CM7*CM6/CM8/CM10))-IF(OR(CM7=0,CM10=0),2*ATAN(1),ATAN(CM8*CM6/CM7/CM10))-IF(AND(CM6=0,CM7&lt;&gt;0,CM8&lt;&gt;0),2*ATAN(1),IF(OR(CM7=0,CM8=0),0,ATAN(CM7*CM8/CM6/CM10))))</f>
        <v>-0.7782380272903257</v>
      </c>
      <c r="CO24" s="15">
        <f>+(CG24-CI24-CK24+CM24)*$Y$4</f>
        <v>-0.1927946737101307</v>
      </c>
      <c r="CQ24" s="12">
        <f>0.5*(IF(CQ7=0,2*ATAN(1),ATAN(CQ8/CQ7))-IF(CQ8=0,2*ATAN(1),ATAN(CQ7/CQ8))+IF(OR(CQ8=0,CQ10=0),2*ATAN(1),ATAN(CQ7*CQ6/CQ8/CQ10))-IF(OR(CQ7=0,CQ10=0),2*ATAN(1),ATAN(CQ8*CQ6/CQ7/CQ10))-IF(AND(CQ6=0,CQ7&lt;&gt;0,CQ8&lt;&gt;0),2*ATAN(1),IF(OR(CQ7=0,CQ8=0),0,ATAN(CQ7*CQ8/CQ6/CQ10))))</f>
        <v>0.26942714675206375</v>
      </c>
      <c r="CR24" s="5"/>
      <c r="CS24" s="12">
        <f>0.5*(IF(CS7=0,2*ATAN(1),ATAN(CS8/CS7))-IF(CS8=0,2*ATAN(1),ATAN(CS7/CS8))+IF(OR(CS8=0,CS10=0),2*ATAN(1),ATAN(CS7*CS6/CS8/CS10))-IF(OR(CS7=0,CS10=0),2*ATAN(1),ATAN(CS8*CS6/CS7/CS10))-IF(AND(CS6=0,CS7&lt;&gt;0,CS8&lt;&gt;0),2*ATAN(1),IF(OR(CS7=0,CS8=0),0,ATAN(CS7*CS8/CS6/CS10))))</f>
        <v>0.9701813486503434</v>
      </c>
      <c r="CT24" s="5"/>
      <c r="CU24" s="12">
        <f>0.5*(IF(CU7=0,2*ATAN(1),ATAN(CU8/CU7))-IF(CU8=0,2*ATAN(1),ATAN(CU7/CU8))+IF(OR(CU8=0,CU10=0),2*ATAN(1),ATAN(CU7*CU6/CU8/CU10))-IF(OR(CU7=0,CU10=0),2*ATAN(1),ATAN(CU8*CU6/CU7/CU10))-IF(AND(CU6=0,CU7&lt;&gt;0,CU8&lt;&gt;0),2*ATAN(1),IF(OR(CU7=0,CU8=0),0,ATAN(CU7*CU8/CU6/CU10))))</f>
        <v>-0.25555771308511066</v>
      </c>
      <c r="CV24" s="4"/>
      <c r="CW24" s="12">
        <f>0.5*(IF(CW7=0,2*ATAN(1),ATAN(CW8/CW7))-IF(CW8=0,2*ATAN(1),ATAN(CW7/CW8))+IF(OR(CW8=0,CW10=0),2*ATAN(1),ATAN(CW7*CW6/CW8/CW10))-IF(OR(CW7=0,CW10=0),2*ATAN(1),ATAN(CW8*CW6/CW7/CW10))-IF(AND(CW6=0,CW7&lt;&gt;0,CW8&lt;&gt;0),2*ATAN(1),IF(OR(CW7=0,CW8=0),0,ATAN(CW7*CW8/CW6/CW10))))</f>
        <v>-0.7014176693312357</v>
      </c>
      <c r="CY24" s="15">
        <f>+(CQ24-CS24-CU24+CW24)*$Y$4</f>
        <v>-0.18248931108783423</v>
      </c>
      <c r="DA24" s="12">
        <f>0.5*(IF(DA7=0,2*ATAN(1),ATAN(DA8/DA7))-IF(DA8=0,2*ATAN(1),ATAN(DA7/DA8))+IF(OR(DA8=0,DA10=0),2*ATAN(1),ATAN(DA7*DA6/DA8/DA10))-IF(OR(DA7=0,DA10=0),2*ATAN(1),ATAN(DA8*DA6/DA7/DA10))-IF(AND(DA6=0,DA7&lt;&gt;0,DA8&lt;&gt;0),2*ATAN(1),IF(OR(DA7=0,DA8=0),0,ATAN(DA7*DA8/DA6/DA10))))</f>
        <v>0.24396049923640933</v>
      </c>
      <c r="DB24" s="5"/>
      <c r="DC24" s="12">
        <f>0.5*(IF(DC7=0,2*ATAN(1),ATAN(DC8/DC7))-IF(DC8=0,2*ATAN(1),ATAN(DC7/DC8))+IF(OR(DC8=0,DC10=0),2*ATAN(1),ATAN(DC7*DC6/DC8/DC10))-IF(OR(DC7=0,DC10=0),2*ATAN(1),ATAN(DC8*DC6/DC7/DC10))-IF(AND(DC6=0,DC7&lt;&gt;0,DC8&lt;&gt;0),2*ATAN(1),IF(OR(DC7=0,DC8=0),0,ATAN(DC7*DC8/DC6/DC10))))</f>
        <v>0.9116978461026604</v>
      </c>
      <c r="DD24" s="5"/>
      <c r="DE24" s="12">
        <f>0.5*(IF(DE7=0,2*ATAN(1),ATAN(DE8/DE7))-IF(DE8=0,2*ATAN(1),ATAN(DE7/DE8))+IF(OR(DE8=0,DE10=0),2*ATAN(1),ATAN(DE7*DE6/DE8/DE10))-IF(OR(DE7=0,DE10=0),2*ATAN(1),ATAN(DE8*DE6/DE7/DE10))-IF(AND(DE6=0,DE7&lt;&gt;0,DE8&lt;&gt;0),2*ATAN(1),IF(OR(DE7=0,DE8=0),0,ATAN(DE7*DE8/DE6/DE10))))</f>
        <v>-0.21745571117007384</v>
      </c>
      <c r="DF24" s="4"/>
      <c r="DG24" s="12">
        <f>0.5*(IF(DG7=0,2*ATAN(1),ATAN(DG8/DG7))-IF(DG8=0,2*ATAN(1),ATAN(DG7/DG8))+IF(OR(DG8=0,DG10=0),2*ATAN(1),ATAN(DG7*DG6/DG8/DG10))-IF(OR(DG7=0,DG10=0),2*ATAN(1),ATAN(DG8*DG6/DG7/DG10))-IF(AND(DG6=0,DG7&lt;&gt;0,DG8&lt;&gt;0),2*ATAN(1),IF(OR(DG7=0,DG8=0),0,ATAN(DG7*DG8/DG6/DG10))))</f>
        <v>-0.6355345189913295</v>
      </c>
      <c r="DI24" s="15">
        <f>+(DA24-DC24-DE24+DG24)*$Y$4</f>
        <v>-0.17281300830755075</v>
      </c>
      <c r="DK24" s="12">
        <f>0.5*(IF(DK7=0,2*ATAN(1),ATAN(DK8/DK7))-IF(DK8=0,2*ATAN(1),ATAN(DK7/DK8))+IF(OR(DK8=0,DK10=0),2*ATAN(1),ATAN(DK7*DK6/DK8/DK10))-IF(OR(DK7=0,DK10=0),2*ATAN(1),ATAN(DK8*DK6/DK7/DK10))-IF(AND(DK6=0,DK7&lt;&gt;0,DK8&lt;&gt;0),2*ATAN(1),IF(OR(DK7=0,DK8=0),0,ATAN(DK7*DK8/DK6/DK10))))</f>
        <v>0.22096725510693316</v>
      </c>
      <c r="DL24" s="5"/>
      <c r="DM24" s="12">
        <f>0.5*(IF(DM7=0,2*ATAN(1),ATAN(DM8/DM7))-IF(DM8=0,2*ATAN(1),ATAN(DM7/DM8))+IF(OR(DM8=0,DM10=0),2*ATAN(1),ATAN(DM7*DM6/DM8/DM10))-IF(OR(DM7=0,DM10=0),2*ATAN(1),ATAN(DM8*DM6/DM7/DM10))-IF(AND(DM6=0,DM7&lt;&gt;0,DM8&lt;&gt;0),2*ATAN(1),IF(OR(DM7=0,DM8=0),0,ATAN(DM7*DM8/DM6/DM10))))</f>
        <v>0.8573291277213433</v>
      </c>
      <c r="DN24" s="5"/>
      <c r="DO24" s="12">
        <f>0.5*(IF(DO7=0,2*ATAN(1),ATAN(DO8/DO7))-IF(DO8=0,2*ATAN(1),ATAN(DO7/DO8))+IF(OR(DO8=0,DO10=0),2*ATAN(1),ATAN(DO7*DO6/DO8/DO10))-IF(OR(DO7=0,DO10=0),2*ATAN(1),ATAN(DO8*DO6/DO7/DO10))-IF(AND(DO6=0,DO7&lt;&gt;0,DO8&lt;&gt;0),2*ATAN(1),IF(OR(DO7=0,DO8=0),0,ATAN(DO7*DO8/DO6/DO10))))</f>
        <v>-0.18632110342316616</v>
      </c>
      <c r="DP24" s="4"/>
      <c r="DQ24" s="12">
        <f>0.5*(IF(DQ7=0,2*ATAN(1),ATAN(DQ8/DQ7))-IF(DQ8=0,2*ATAN(1),ATAN(DQ7/DQ8))+IF(OR(DQ8=0,DQ10=0),2*ATAN(1),ATAN(DQ7*DQ6/DQ8/DQ10))-IF(OR(DQ7=0,DQ10=0),2*ATAN(1),ATAN(DQ8*DQ6/DQ7/DQ10))-IF(AND(DQ6=0,DQ7&lt;&gt;0,DQ8&lt;&gt;0),2*ATAN(1),IF(OR(DQ7=0,DQ8=0),0,ATAN(DQ7*DQ8/DQ6/DQ10))))</f>
        <v>-0.5788812294205575</v>
      </c>
      <c r="DS24" s="15">
        <f>+(DK24-DM24-DO24+DQ24)*$Y$4</f>
        <v>-0.1637580221350605</v>
      </c>
      <c r="DU24" s="12">
        <f>0.5*(IF(DU7=0,2*ATAN(1),ATAN(DU8/DU7))-IF(DU8=0,2*ATAN(1),ATAN(DU7/DU8))+IF(OR(DU8=0,DU10=0),2*ATAN(1),ATAN(DU7*DU6/DU8/DU10))-IF(OR(DU7=0,DU10=0),2*ATAN(1),ATAN(DU8*DU6/DU7/DU10))-IF(AND(DU6=0,DU7&lt;&gt;0,DU8&lt;&gt;0),2*ATAN(1),IF(OR(DU7=0,DU8=0),0,ATAN(DU7*DU8/DU6/DU10))))</f>
        <v>0.20031036622638246</v>
      </c>
      <c r="DV24" s="5"/>
      <c r="DW24" s="12">
        <f>0.5*(IF(DW7=0,2*ATAN(1),ATAN(DW8/DW7))-IF(DW8=0,2*ATAN(1),ATAN(DW7/DW8))+IF(OR(DW8=0,DW10=0),2*ATAN(1),ATAN(DW7*DW6/DW8/DW10))-IF(OR(DW7=0,DW10=0),2*ATAN(1),ATAN(DW8*DW6/DW7/DW10))-IF(AND(DW6=0,DW7&lt;&gt;0,DW8&lt;&gt;0),2*ATAN(1),IF(OR(DW7=0,DW8=0),0,ATAN(DW7*DW8/DW6/DW10))))</f>
        <v>0.8069521313221113</v>
      </c>
      <c r="DX24" s="5"/>
      <c r="DY24" s="12">
        <f>0.5*(IF(DY7=0,2*ATAN(1),ATAN(DY8/DY7))-IF(DY8=0,2*ATAN(1),ATAN(DY7/DY8))+IF(OR(DY8=0,DY10=0),2*ATAN(1),ATAN(DY7*DY6/DY8/DY10))-IF(OR(DY7=0,DY10=0),2*ATAN(1),ATAN(DY8*DY6/DY7/DY10))-IF(AND(DY6=0,DY7&lt;&gt;0,DY8&lt;&gt;0),2*ATAN(1),IF(OR(DY7=0,DY8=0),0,ATAN(DY7*DY8/DY6/DY10))))</f>
        <v>-0.1607853630463071</v>
      </c>
      <c r="DZ24" s="4"/>
      <c r="EA24" s="12">
        <f>0.5*(IF(EA7=0,2*ATAN(1),ATAN(EA8/EA7))-IF(EA8=0,2*ATAN(1),ATAN(EA7/EA8))+IF(OR(EA8=0,EA10=0),2*ATAN(1),ATAN(EA7*EA6/EA8/EA10))-IF(OR(EA7=0,EA10=0),2*ATAN(1),ATAN(EA8*EA6/EA7/EA10))-IF(AND(EA6=0,EA7&lt;&gt;0,EA8&lt;&gt;0),2*ATAN(1),IF(OR(EA7=0,EA8=0),0,ATAN(EA7*EA8/EA6/EA10))))</f>
        <v>-0.5299495031421239</v>
      </c>
      <c r="EC24" s="15">
        <f>+(DU24-DW24-DY24+EA24)*$Y$4</f>
        <v>-0.15530433330949586</v>
      </c>
      <c r="EE24" s="12">
        <f>0.5*(IF(EE7=0,2*ATAN(1),ATAN(EE8/EE7))-IF(EE8=0,2*ATAN(1),ATAN(EE7/EE8))+IF(OR(EE8=0,EE10=0),2*ATAN(1),ATAN(EE7*EE6/EE8/EE10))-IF(OR(EE7=0,EE10=0),2*ATAN(1),ATAN(EE8*EE6/EE7/EE10))-IF(AND(EE6=0,EE7&lt;&gt;0,EE8&lt;&gt;0),2*ATAN(1),IF(OR(EE7=0,EE8=0),0,ATAN(EE7*EE8/EE6/EE10))))</f>
        <v>0.18181778391325232</v>
      </c>
      <c r="EF24" s="5"/>
      <c r="EG24" s="12">
        <f>0.5*(IF(EG7=0,2*ATAN(1),ATAN(EG8/EG7))-IF(EG8=0,2*ATAN(1),ATAN(EG7/EG8))+IF(OR(EG8=0,EG10=0),2*ATAN(1),ATAN(EG7*EG6/EG8/EG10))-IF(OR(EG7=0,EG10=0),2*ATAN(1),ATAN(EG8*EG6/EG7/EG10))-IF(AND(EG6=0,EG7&lt;&gt;0,EG8&lt;&gt;0),2*ATAN(1),IF(OR(EG7=0,EG8=0),0,ATAN(EG7*EG8/EG6/EG10))))</f>
        <v>0.7603788375107801</v>
      </c>
      <c r="EH24" s="5"/>
      <c r="EI24" s="12">
        <f>0.5*(IF(EI7=0,2*ATAN(1),ATAN(EI8/EI7))-IF(EI8=0,2*ATAN(1),ATAN(EI7/EI8))+IF(OR(EI8=0,EI10=0),2*ATAN(1),ATAN(EI7*EI6/EI8/EI10))-IF(OR(EI7=0,EI10=0),2*ATAN(1),ATAN(EI8*EI6/EI7/EI10))-IF(AND(EI6=0,EI7&lt;&gt;0,EI8&lt;&gt;0),2*ATAN(1),IF(OR(EI7=0,EI8=0),0,ATAN(EI7*EI8/EI6/EI10))))</f>
        <v>-0.13972964605972013</v>
      </c>
      <c r="EJ24" s="4"/>
      <c r="EK24" s="12">
        <f>0.5*(IF(EK7=0,2*ATAN(1),ATAN(EK8/EK7))-IF(EK8=0,2*ATAN(1),ATAN(EK7/EK8))+IF(OR(EK8=0,EK10=0),2*ATAN(1),ATAN(EK7*EK6/EK8/EK10))-IF(OR(EK7=0,EK10=0),2*ATAN(1),ATAN(EK8*EK6/EK7/EK10))-IF(AND(EK6=0,EK7&lt;&gt;0,EK8&lt;&gt;0),2*ATAN(1),IF(OR(EK7=0,EK8=0),0,ATAN(EK7*EK8/EK6/EK10))))</f>
        <v>-0.4874604214851789</v>
      </c>
      <c r="EM24" s="15">
        <f>+(EE24-EG24-EI24+EK24)*$Y$4</f>
        <v>-0.14742392333464105</v>
      </c>
      <c r="EO24" s="12">
        <f>0.5*(IF(EO7=0,2*ATAN(1),ATAN(EO8/EO7))-IF(EO8=0,2*ATAN(1),ATAN(EO7/EO8))+IF(OR(EO8=0,EO10=0),2*ATAN(1),ATAN(EO7*EO6/EO8/EO10))-IF(OR(EO7=0,EO10=0),2*ATAN(1),ATAN(EO8*EO6/EO7/EO10))-IF(AND(EO6=0,EO7&lt;&gt;0,EO8&lt;&gt;0),2*ATAN(1),IF(OR(EO7=0,EO8=0),0,ATAN(EO7*EO8/EO6/EO10))))</f>
        <v>0.16530054413416395</v>
      </c>
      <c r="EP24" s="5"/>
      <c r="EQ24" s="12">
        <f>0.5*(IF(EQ7=0,2*ATAN(1),ATAN(EQ8/EQ7))-IF(EQ8=0,2*ATAN(1),ATAN(EQ7/EQ8))+IF(OR(EQ8=0,EQ10=0),2*ATAN(1),ATAN(EQ7*EQ6/EQ8/EQ10))-IF(OR(EQ7=0,EQ10=0),2*ATAN(1),ATAN(EQ8*EQ6/EQ7/EQ10))-IF(AND(EQ6=0,EQ7&lt;&gt;0,EQ8&lt;&gt;0),2*ATAN(1),IF(OR(EQ7=0,EQ8=0),0,ATAN(EQ7*EQ8/EQ6/EQ10))))</f>
        <v>0.7173811652560207</v>
      </c>
      <c r="ER24" s="5"/>
      <c r="ES24" s="12">
        <f>0.5*(IF(ES7=0,2*ATAN(1),ATAN(ES8/ES7))-IF(ES8=0,2*ATAN(1),ATAN(ES7/ES8))+IF(OR(ES8=0,ES10=0),2*ATAN(1),ATAN(ES7*ES6/ES8/ES10))-IF(OR(ES7=0,ES10=0),2*ATAN(1),ATAN(ES8*ES6/ES7/ES10))-IF(AND(ES6=0,ES7&lt;&gt;0,ES8&lt;&gt;0),2*ATAN(1),IF(OR(ES7=0,ES8=0),0,ATAN(ES7*ES8/ES6/ES10))))</f>
        <v>-0.12225909448207452</v>
      </c>
      <c r="ET24" s="4"/>
      <c r="EU24" s="12">
        <f>0.5*(IF(EU7=0,2*ATAN(1),ATAN(EU8/EU7))-IF(EU8=0,2*ATAN(1),ATAN(EU7/EU8))+IF(OR(EU8=0,EU10=0),2*ATAN(1),ATAN(EU7*EU6/EU8/EU10))-IF(OR(EU7=0,EU10=0),2*ATAN(1),ATAN(EU8*EU6/EU7/EU10))-IF(AND(EU6=0,EU7&lt;&gt;0,EU8&lt;&gt;0),2*ATAN(1),IF(OR(EU7=0,EU8=0),0,ATAN(EU7*EU8/EU6/EU10))))</f>
        <v>-0.4503527701707473</v>
      </c>
      <c r="EW24" s="15">
        <f>+(EO24-EQ24-ES24+EU24)*$Y$4</f>
        <v>-0.14008409011982884</v>
      </c>
      <c r="EY24" s="12">
        <f>0.5*(IF(EY7=0,2*ATAN(1),ATAN(EY8/EY7))-IF(EY8=0,2*ATAN(1),ATAN(EY7/EY8))+IF(OR(EY8=0,EY10=0),2*ATAN(1),ATAN(EY7*EY6/EY8/EY10))-IF(OR(EY7=0,EY10=0),2*ATAN(1),ATAN(EY8*EY6/EY7/EY10))-IF(AND(EY6=0,EY7&lt;&gt;0,EY8&lt;&gt;0),2*ATAN(1),IF(OR(EY7=0,EY8=0),0,ATAN(EY7*EY8/EY6/EY10))))</f>
        <v>0.15056607435698374</v>
      </c>
      <c r="EZ24" s="5"/>
      <c r="FA24" s="12">
        <f>0.5*(IF(FA7=0,2*ATAN(1),ATAN(FA8/FA7))-IF(FA8=0,2*ATAN(1),ATAN(FA7/FA8))+IF(OR(FA8=0,FA10=0),2*ATAN(1),ATAN(FA7*FA6/FA8/FA10))-IF(OR(FA7=0,FA10=0),2*ATAN(1),ATAN(FA8*FA6/FA7/FA10))-IF(AND(FA6=0,FA7&lt;&gt;0,FA8&lt;&gt;0),2*ATAN(1),IF(OR(FA7=0,FA8=0),0,ATAN(FA7*FA8/FA6/FA10))))</f>
        <v>0.6777104810081975</v>
      </c>
      <c r="FB24" s="5"/>
      <c r="FC24" s="12">
        <f>0.5*(IF(FC7=0,2*ATAN(1),ATAN(FC8/FC7))-IF(FC8=0,2*ATAN(1),ATAN(FC7/FC8))+IF(OR(FC8=0,FC10=0),2*ATAN(1),ATAN(FC7*FC6/FC8/FC10))-IF(OR(FC7=0,FC10=0),2*ATAN(1),ATAN(FC8*FC6/FC7/FC10))-IF(AND(FC6=0,FC7&lt;&gt;0,FC8&lt;&gt;0),2*ATAN(1),IF(OR(FC7=0,FC8=0),0,ATAN(FC7*FC8/FC6/FC10))))</f>
        <v>-0.10766589412414374</v>
      </c>
      <c r="FD24" s="4"/>
      <c r="FE24" s="12">
        <f>0.5*(IF(FE7=0,2*ATAN(1),ATAN(FE8/FE7))-IF(FE8=0,2*ATAN(1),ATAN(FE7/FE8))+IF(OR(FE8=0,FE10=0),2*ATAN(1),ATAN(FE7*FE6/FE8/FE10))-IF(OR(FE7=0,FE10=0),2*ATAN(1),ATAN(FE8*FE6/FE7/FE10))-IF(AND(FE6=0,FE7&lt;&gt;0,FE8&lt;&gt;0),2*ATAN(1),IF(OR(FE7=0,FE8=0),0,ATAN(FE7*FE8/FE6/FE10))))</f>
        <v>-0.41775523809777526</v>
      </c>
      <c r="FG24" s="15">
        <f>+(EY24-FA24-FC24+FE24)*$Y$4</f>
        <v>-0.13324988993531134</v>
      </c>
      <c r="FI24" s="12">
        <f>0.5*(IF(FI7=0,2*ATAN(1),ATAN(FI8/FI7))-IF(FI8=0,2*ATAN(1),ATAN(FI7/FI8))+IF(OR(FI8=0,FI10=0),2*ATAN(1),ATAN(FI7*FI6/FI8/FI10))-IF(OR(FI7=0,FI10=0),2*ATAN(1),ATAN(FI8*FI6/FI7/FI10))-IF(AND(FI6=0,FI7&lt;&gt;0,FI8&lt;&gt;0),2*ATAN(1),IF(OR(FI7=0,FI8=0),0,ATAN(FI7*FI8/FI6/FI10))))</f>
        <v>0.13742724987456295</v>
      </c>
      <c r="FJ24" s="5"/>
      <c r="FK24" s="12">
        <f>0.5*(IF(FK7=0,2*ATAN(1),ATAN(FK8/FK7))-IF(FK8=0,2*ATAN(1),ATAN(FK7/FK8))+IF(OR(FK8=0,FK10=0),2*ATAN(1),ATAN(FK7*FK6/FK8/FK10))-IF(OR(FK7=0,FK10=0),2*ATAN(1),ATAN(FK8*FK6/FK7/FK10))-IF(AND(FK6=0,FK7&lt;&gt;0,FK8&lt;&gt;0),2*ATAN(1),IF(OR(FK7=0,FK8=0),0,ATAN(FK7*FK8/FK6/FK10))))</f>
        <v>0.6411119930417881</v>
      </c>
      <c r="FL24" s="5"/>
      <c r="FM24" s="12">
        <f>0.5*(IF(FM7=0,2*ATAN(1),ATAN(FM8/FM7))-IF(FM8=0,2*ATAN(1),ATAN(FM7/FM8))+IF(OR(FM8=0,FM10=0),2*ATAN(1),ATAN(FM7*FM6/FM8/FM10))-IF(OR(FM7=0,FM10=0),2*ATAN(1),ATAN(FM8*FM6/FM7/FM10))-IF(AND(FM6=0,FM7&lt;&gt;0,FM8&lt;&gt;0),2*ATAN(1),IF(OR(FM7=0,FM8=0),0,ATAN(FM7*FM8/FM6/FM10))))</f>
        <v>-0.09539264340554926</v>
      </c>
      <c r="FN24" s="4"/>
      <c r="FO24" s="12">
        <f>0.5*(IF(FO7=0,2*ATAN(1),ATAN(FO8/FO7))-IF(FO8=0,2*ATAN(1),ATAN(FO7/FO8))+IF(OR(FO8=0,FO10=0),2*ATAN(1),ATAN(FO7*FO6/FO8/FO10))-IF(OR(FO7=0,FO10=0),2*ATAN(1),ATAN(FO8*FO6/FO7/FO10))-IF(AND(FO6=0,FO7&lt;&gt;0,FO8&lt;&gt;0),2*ATAN(1),IF(OR(FO7=0,FO8=0),0,ATAN(FO7*FO8/FO6/FO10))))</f>
        <v>-0.3889552678685886</v>
      </c>
      <c r="FQ24" s="15">
        <f>+(FI24-FK24-FM24+FO24)*$Y$4</f>
        <v>-0.1268858594253581</v>
      </c>
      <c r="FS24" s="12">
        <f>0.5*(IF(FS7=0,2*ATAN(1),ATAN(FS8/FS7))-IF(FS8=0,2*ATAN(1),ATAN(FS7/FS8))+IF(OR(FS8=0,FS10=0),2*ATAN(1),ATAN(FS7*FS6/FS8/FS10))-IF(OR(FS7=0,FS10=0),2*ATAN(1),ATAN(FS8*FS6/FS7/FS10))-IF(AND(FS6=0,FS7&lt;&gt;0,FS8&lt;&gt;0),2*ATAN(1),IF(OR(FS7=0,FS8=0),0,ATAN(FS7*FS8/FS6/FS10))))</f>
        <v>0.12570802706663967</v>
      </c>
      <c r="FT24" s="5"/>
      <c r="FU24" s="12">
        <f>0.5*(IF(FU7=0,2*ATAN(1),ATAN(FU8/FU7))-IF(FU8=0,2*ATAN(1),ATAN(FU7/FU8))+IF(OR(FU8=0,FU10=0),2*ATAN(1),ATAN(FU7*FU6/FU8/FU10))-IF(OR(FU7=0,FU10=0),2*ATAN(1),ATAN(FU8*FU6/FU7/FU10))-IF(AND(FU6=0,FU7&lt;&gt;0,FU8&lt;&gt;0),2*ATAN(1),IF(OR(FU7=0,FU8=0),0,ATAN(FU7*FU8/FU6/FU10))))</f>
        <v>0.6073347750445071</v>
      </c>
      <c r="FV24" s="5"/>
      <c r="FW24" s="12">
        <f>0.5*(IF(FW7=0,2*ATAN(1),ATAN(FW8/FW7))-IF(FW8=0,2*ATAN(1),ATAN(FW7/FW8))+IF(OR(FW8=0,FW10=0),2*ATAN(1),ATAN(FW7*FW6/FW8/FW10))-IF(OR(FW7=0,FW10=0),2*ATAN(1),ATAN(FW8*FW6/FW7/FW10))-IF(AND(FW6=0,FW7&lt;&gt;0,FW8&lt;&gt;0),2*ATAN(1),IF(OR(FW7=0,FW8=0),0,ATAN(FW7*FW8/FW6/FW10))))</f>
        <v>-0.08500048171664984</v>
      </c>
      <c r="FX24" s="4"/>
      <c r="FY24" s="12">
        <f>0.5*(IF(FY7=0,2*ATAN(1),ATAN(FY8/FY7))-IF(FY8=0,2*ATAN(1),ATAN(FY7/FY8))+IF(OR(FY8=0,FY10=0),2*ATAN(1),ATAN(FY7*FY6/FY8/FY10))-IF(OR(FY7=0,FY10=0),2*ATAN(1),ATAN(FY8*FY6/FY7/FY10))-IF(AND(FY6=0,FY7&lt;&gt;0,FY8&lt;&gt;0),2*ATAN(1),IF(OR(FY7=0,FY8=0),0,ATAN(FY7*FY8/FY6/FY10))))</f>
        <v>-0.363370102565183</v>
      </c>
      <c r="GA24" s="15">
        <f>+(FS24-FU24-FW24+FY24)*$Y$4</f>
        <v>-0.12095717883061288</v>
      </c>
      <c r="GC24" s="12">
        <f>0.5*(IF(GC7=0,2*ATAN(1),ATAN(GC8/GC7))-IF(GC8=0,2*ATAN(1),ATAN(GC7/GC8))+IF(OR(GC8=0,GC10=0),2*ATAN(1),ATAN(GC7*GC6/GC8/GC10))-IF(OR(GC7=0,GC10=0),2*ATAN(1),ATAN(GC8*GC6/GC7/GC10))-IF(AND(GC6=0,GC7&lt;&gt;0,GC8&lt;&gt;0),2*ATAN(1),IF(OR(GC7=0,GC8=0),0,ATAN(GC7*GC8/GC6/GC10))))</f>
        <v>0.1152465157663704</v>
      </c>
      <c r="GD24" s="5"/>
      <c r="GE24" s="12">
        <f>0.5*(IF(GE7=0,2*ATAN(1),ATAN(GE8/GE7))-IF(GE8=0,2*ATAN(1),ATAN(GE7/GE8))+IF(OR(GE8=0,GE10=0),2*ATAN(1),ATAN(GE7*GE6/GE8/GE10))-IF(OR(GE7=0,GE10=0),2*ATAN(1),ATAN(GE8*GE6/GE7/GE10))-IF(AND(GE6=0,GE7&lt;&gt;0,GE8&lt;&gt;0),2*ATAN(1),IF(OR(GE7=0,GE8=0),0,ATAN(GE7*GE8/GE6/GE10))))</f>
        <v>0.5761383114669605</v>
      </c>
      <c r="GF24" s="5"/>
      <c r="GG24" s="12">
        <f>0.5*(IF(GG7=0,2*ATAN(1),ATAN(GG8/GG7))-IF(GG8=0,2*ATAN(1),ATAN(GG7/GG8))+IF(OR(GG8=0,GG10=0),2*ATAN(1),ATAN(GG7*GG6/GG8/GG10))-IF(OR(GG7=0,GG10=0),2*ATAN(1),ATAN(GG8*GG6/GG7/GG10))-IF(AND(GG6=0,GG7&lt;&gt;0,GG8&lt;&gt;0),2*ATAN(1),IF(OR(GG7=0,GG8=0),0,ATAN(GG7*GG8/GG6/GG10))))</f>
        <v>-0.07614303178370796</v>
      </c>
      <c r="GH24" s="4"/>
      <c r="GI24" s="12">
        <f>0.5*(IF(GI7=0,2*ATAN(1),ATAN(GI8/GI7))-IF(GI8=0,2*ATAN(1),ATAN(GI7/GI8))+IF(OR(GI8=0,GI10=0),2*ATAN(1),ATAN(GI7*GI6/GI8/GI10))-IF(OR(GI7=0,GI10=0),2*ATAN(1),ATAN(GI8*GI6/GI7/GI10))-IF(AND(GI6=0,GI7&lt;&gt;0,GI8&lt;&gt;0),2*ATAN(1),IF(OR(GI7=0,GI8=0),0,ATAN(GI7*GI8/GI6/GI10))))</f>
        <v>-0.3405219472692851</v>
      </c>
      <c r="GK24" s="15">
        <f>+(GC24-GE24-GG24+GI24)*$Y$4</f>
        <v>-0.1154304187650529</v>
      </c>
      <c r="GM24" s="12">
        <f>0.5*(IF(GM7=0,2*ATAN(1),ATAN(GM8/GM7))-IF(GM8=0,2*ATAN(1),ATAN(GM7/GM8))+IF(OR(GM8=0,GM10=0),2*ATAN(1),ATAN(GM7*GM6/GM8/GM10))-IF(OR(GM7=0,GM10=0),2*ATAN(1),ATAN(GM8*GM6/GM7/GM10))-IF(AND(GM6=0,GM7&lt;&gt;0,GM8&lt;&gt;0),2*ATAN(1),IF(OR(GM7=0,GM8=0),0,ATAN(GM7*GM8/GM6/GM10))))</f>
        <v>0.10589625103860108</v>
      </c>
      <c r="GN24" s="5"/>
      <c r="GO24" s="12">
        <f>0.5*(IF(GO7=0,2*ATAN(1),ATAN(GO8/GO7))-IF(GO8=0,2*ATAN(1),ATAN(GO7/GO8))+IF(OR(GO8=0,GO10=0),2*ATAN(1),ATAN(GO7*GO6/GO8/GO10))-IF(OR(GO7=0,GO10=0),2*ATAN(1),ATAN(GO8*GO6/GO7/GO10))-IF(AND(GO6=0,GO7&lt;&gt;0,GO8&lt;&gt;0),2*ATAN(1),IF(OR(GO7=0,GO8=0),0,ATAN(GO7*GO8/GO6/GO10))))</f>
        <v>0.5472964197266805</v>
      </c>
      <c r="GP24" s="5"/>
      <c r="GQ24" s="12">
        <f>0.5*(IF(GQ7=0,2*ATAN(1),ATAN(GQ8/GQ7))-IF(GQ8=0,2*ATAN(1),ATAN(GQ7/GQ8))+IF(OR(GQ8=0,GQ10=0),2*ATAN(1),ATAN(GQ7*GQ6/GQ8/GQ10))-IF(OR(GQ7=0,GQ10=0),2*ATAN(1),ATAN(GQ8*GQ6/GQ7/GQ10))-IF(AND(GQ6=0,GQ7&lt;&gt;0,GQ8&lt;&gt;0),2*ATAN(1),IF(OR(GQ7=0,GQ8=0),0,ATAN(GQ7*GQ8/GQ6/GQ10))))</f>
        <v>-0.06854578154464358</v>
      </c>
      <c r="GR24" s="4"/>
      <c r="GS24" s="12">
        <f>0.5*(IF(GS7=0,2*ATAN(1),ATAN(GS8/GS7))-IF(GS8=0,2*ATAN(1),ATAN(GS7/GS8))+IF(OR(GS8=0,GS10=0),2*ATAN(1),ATAN(GS7*GS6/GS8/GS10))-IF(OR(GS7=0,GS10=0),2*ATAN(1),ATAN(GS8*GS6/GS7/GS10))-IF(AND(GS6=0,GS7&lt;&gt;0,GS8&lt;&gt;0),2*ATAN(1),IF(OR(GS7=0,GS8=0),0,ATAN(GS7*GS8/GS6/GS10))))</f>
        <v>-0.32001750148304314</v>
      </c>
      <c r="GU24" s="15">
        <f>+(GM24-GO24-GQ24+GS24)*$Y$4</f>
        <v>-0.11027398600432133</v>
      </c>
      <c r="GW24" s="12">
        <f>0.5*(IF(GW7=0,2*ATAN(1),ATAN(GW8/GW7))-IF(GW8=0,2*ATAN(1),ATAN(GW7/GW8))+IF(OR(GW8=0,GW10=0),2*ATAN(1),ATAN(GW7*GW6/GW8/GW10))-IF(OR(GW7=0,GW10=0),2*ATAN(1),ATAN(GW8*GW6/GW7/GW10))-IF(AND(GW6=0,GW7&lt;&gt;0,GW8&lt;&gt;0),2*ATAN(1),IF(OR(GW7=0,GW8=0),0,ATAN(GW7*GW8/GW6/GW10))))</f>
        <v>0.09752627271572245</v>
      </c>
      <c r="GX24" s="5"/>
      <c r="GY24" s="12">
        <f>0.5*(IF(GY7=0,2*ATAN(1),ATAN(GY8/GY7))-IF(GY8=0,2*ATAN(1),ATAN(GY7/GY8))+IF(OR(GY8=0,GY10=0),2*ATAN(1),ATAN(GY7*GY6/GY8/GY10))-IF(OR(GY7=0,GY10=0),2*ATAN(1),ATAN(GY8*GY6/GY7/GY10))-IF(AND(GY6=0,GY7&lt;&gt;0,GY8&lt;&gt;0),2*ATAN(1),IF(OR(GY7=0,GY8=0),0,ATAN(GY7*GY8/GY6/GY10))))</f>
        <v>0.5205992807670624</v>
      </c>
      <c r="GZ24" s="5"/>
      <c r="HA24" s="12">
        <f>0.5*(IF(HA7=0,2*ATAN(1),ATAN(HA8/HA7))-IF(HA8=0,2*ATAN(1),ATAN(HA7/HA8))+IF(OR(HA8=0,HA10=0),2*ATAN(1),ATAN(HA7*HA6/HA8/HA10))-IF(OR(HA7=0,HA10=0),2*ATAN(1),ATAN(HA8*HA6/HA7/HA10))-IF(AND(HA6=0,HA7&lt;&gt;0,HA8&lt;&gt;0),2*ATAN(1),IF(OR(HA7=0,HA8=0),0,ATAN(HA7*HA8/HA6/HA10))))</f>
        <v>-0.06199005236382885</v>
      </c>
      <c r="HB24" s="4"/>
      <c r="HC24" s="12">
        <f>0.5*(IF(HC7=0,2*ATAN(1),ATAN(HC8/HC7))-IF(HC8=0,2*ATAN(1),ATAN(HC7/HC8))+IF(OR(HC8=0,HC10=0),2*ATAN(1),ATAN(HC7*HC6/HC8/HC10))-IF(OR(HC7=0,HC10=0),2*ATAN(1),ATAN(HC8*HC6/HC7/HC10))-IF(AND(HC6=0,HC7&lt;&gt;0,HC8&lt;&gt;0),2*ATAN(1),IF(OR(HC7=0,HC8=0),0,ATAN(HC7*HC8/HC6/HC10))))</f>
        <v>-0.30153144584577807</v>
      </c>
      <c r="HE24" s="15">
        <f>+(GW24-GY24-HA24+HC24)*$Y$4</f>
        <v>-0.10545835736790092</v>
      </c>
      <c r="HG24" s="12">
        <f>0.5*(IF(HG7=0,2*ATAN(1),ATAN(HG8/HG7))-IF(HG8=0,2*ATAN(1),ATAN(HG7/HG8))+IF(OR(HG8=0,HG10=0),2*ATAN(1),ATAN(HG7*HG6/HG8/HG10))-IF(OR(HG7=0,HG10=0),2*ATAN(1),ATAN(HG8*HG6/HG7/HG10))-IF(AND(HG6=0,HG7&lt;&gt;0,HG8&lt;&gt;0),2*ATAN(1),IF(OR(HG7=0,HG8=0),0,ATAN(HG7*HG8/HG6/HG10))))</f>
        <v>0.09002046778824213</v>
      </c>
      <c r="HH24" s="5"/>
      <c r="HI24" s="12">
        <f>0.5*(IF(HI7=0,2*ATAN(1),ATAN(HI8/HI7))-IF(HI8=0,2*ATAN(1),ATAN(HI7/HI8))+IF(OR(HI8=0,HI10=0),2*ATAN(1),ATAN(HI7*HI6/HI8/HI10))-IF(OR(HI7=0,HI10=0),2*ATAN(1),ATAN(HI8*HI6/HI7/HI10))-IF(AND(HI6=0,HI7&lt;&gt;0,HI8&lt;&gt;0),2*ATAN(1),IF(OR(HI7=0,HI8=0),0,ATAN(HI7*HI8/HI6/HI10))))</f>
        <v>0.4958541610818999</v>
      </c>
      <c r="HJ24" s="5"/>
      <c r="HK24" s="12">
        <f>0.5*(IF(HK7=0,2*ATAN(1),ATAN(HK8/HK7))-IF(HK8=0,2*ATAN(1),ATAN(HK7/HK8))+IF(OR(HK8=0,HK10=0),2*ATAN(1),ATAN(HK7*HK6/HK8/HK10))-IF(OR(HK7=0,HK10=0),2*ATAN(1),ATAN(HK8*HK6/HK7/HK10))-IF(AND(HK6=0,HK7&lt;&gt;0,HK8&lt;&gt;0),2*ATAN(1),IF(OR(HK7=0,HK8=0),0,ATAN(HK7*HK8/HK6/HK10))))</f>
        <v>-0.05630064129455758</v>
      </c>
      <c r="HL24" s="4"/>
      <c r="HM24" s="12">
        <f>0.5*(IF(HM7=0,2*ATAN(1),ATAN(HM8/HM7))-IF(HM8=0,2*ATAN(1),ATAN(HM7/HM8))+IF(OR(HM8=0,HM10=0),2*ATAN(1),ATAN(HM7*HM6/HM8/HM10))-IF(OR(HM7=0,HM10=0),2*ATAN(1),ATAN(HM8*HM6/HM7/HM10))-IF(AND(HM6=0,HM7&lt;&gt;0,HM8&lt;&gt;0),2*ATAN(1),IF(OR(HM7=0,HM8=0),0,ATAN(HM7*HM8/HM6/HM10))))</f>
        <v>-0.2847932608979991</v>
      </c>
      <c r="HO24" s="15">
        <f>+(HG24-HI24-HK24+HM24)*$Y$4</f>
        <v>-0.10095616823082963</v>
      </c>
      <c r="HQ24" s="12">
        <f>0.5*(IF(HQ7=0,2*ATAN(1),ATAN(HQ8/HQ7))-IF(HQ8=0,2*ATAN(1),ATAN(HQ7/HQ8))+IF(OR(HQ8=0,HQ10=0),2*ATAN(1),ATAN(HQ7*HQ6/HQ8/HQ10))-IF(OR(HQ7=0,HQ10=0),2*ATAN(1),ATAN(HQ8*HQ6/HQ7/HQ10))-IF(AND(HQ6=0,HQ7&lt;&gt;0,HQ8&lt;&gt;0),2*ATAN(1),IF(OR(HQ7=0,HQ8=0),0,ATAN(HQ7*HQ8/HQ6/HQ10))))</f>
        <v>0.08327649866305485</v>
      </c>
      <c r="HR24" s="5"/>
      <c r="HS24" s="12">
        <f>0.5*(IF(HS7=0,2*ATAN(1),ATAN(HS8/HS7))-IF(HS8=0,2*ATAN(1),ATAN(HS7/HS8))+IF(OR(HS8=0,HS10=0),2*ATAN(1),ATAN(HS7*HS6/HS8/HS10))-IF(OR(HS7=0,HS10=0),2*ATAN(1),ATAN(HS8*HS6/HS7/HS10))-IF(AND(HS6=0,HS7&lt;&gt;0,HS8&lt;&gt;0),2*ATAN(1),IF(OR(HS7=0,HS8=0),0,ATAN(HS7*HS8/HS6/HS10))))</f>
        <v>0.4728852685353285</v>
      </c>
      <c r="HT24" s="5"/>
      <c r="HU24" s="12">
        <f>0.5*(IF(HU7=0,2*ATAN(1),ATAN(HU8/HU7))-IF(HU8=0,2*ATAN(1),ATAN(HU7/HU8))+IF(OR(HU8=0,HU10=0),2*ATAN(1),ATAN(HU7*HU6/HU8/HU10))-IF(OR(HU7=0,HU10=0),2*ATAN(1),ATAN(HU8*HU6/HU7/HU10))-IF(AND(HU6=0,HU7&lt;&gt;0,HU8&lt;&gt;0),2*ATAN(1),IF(OR(HU7=0,HU8=0),0,ATAN(HU7*HU8/HU6/HU10))))</f>
        <v>-0.05133632730592958</v>
      </c>
      <c r="HV24" s="4"/>
      <c r="HW24" s="12">
        <f>0.5*(IF(HW7=0,2*ATAN(1),ATAN(HW8/HW7))-IF(HW8=0,2*ATAN(1),ATAN(HW7/HW8))+IF(OR(HW8=0,HW10=0),2*ATAN(1),ATAN(HW7*HW6/HW8/HW10))-IF(OR(HW7=0,HW10=0),2*ATAN(1),ATAN(HW8*HW6/HW7/HW10))-IF(AND(HW6=0,HW7&lt;&gt;0,HW8&lt;&gt;0),2*ATAN(1),IF(OR(HW7=0,HW8=0),0,ATAN(HW7*HW8/HW6/HW10))))</f>
        <v>-0.26957675356559335</v>
      </c>
      <c r="HY24" s="15">
        <f>+(HQ24-HS24-HU24+HW24)*$Y$4</f>
        <v>-0.09674220421883284</v>
      </c>
    </row>
    <row r="25" spans="1:233" ht="15" customHeight="1">
      <c r="A25" s="32">
        <v>15</v>
      </c>
      <c r="B25" s="53">
        <f t="shared" si="0"/>
        <v>0.9209723473389286</v>
      </c>
      <c r="C25" s="99">
        <f t="shared" si="1"/>
        <v>0.7644321654827484</v>
      </c>
      <c r="D25" s="100">
        <f t="shared" si="2"/>
        <v>0.2040182113299502</v>
      </c>
      <c r="X25" s="3" t="s">
        <v>54</v>
      </c>
      <c r="Y25" s="12">
        <f>0.5*(IF(Y8=0,2*ATAN(1),ATAN(Y7/Y8))-IF(Y7=0,2*ATAN(1),ATAN(Y8/Y7))+IF(OR(Y7=0,Y10=0),2*ATAN(1),ATAN(Y8*Y6/Y7/Y10))-IF(OR(Y8=0,Y10=0),2*ATAN(1),ATAN(Y7*Y6/Y8/Y10))-IF(AND(Y6=0,Y7&lt;&gt;0,Y8&lt;&gt;0),2*ATAN(1),IF(OR(Y7=0,Y8=0),0,ATAN(Y7*Y8/Y6/Y10))))</f>
        <v>-0.5104883219167757</v>
      </c>
      <c r="Z25" s="5"/>
      <c r="AA25" s="12">
        <f>0.5*(IF(AA8=0,2*ATAN(1),ATAN(AA7/AA8))-IF(AA7=0,2*ATAN(1),ATAN(AA8/AA7))+IF(OR(AA7=0,AA10=0),2*ATAN(1),ATAN(AA8*AA6/AA7/AA10))-IF(OR(AA8=0,AA10=0),2*ATAN(1),ATAN(AA7*AA6/AA8/AA10))-IF(AND(AA6=0,AA7&lt;&gt;0,AA8&lt;&gt;0),2*ATAN(1),IF(OR(AA7=0,AA8=0),0,ATAN(AA7*AA8/AA6/AA10))))</f>
        <v>-1.478276188263711</v>
      </c>
      <c r="AB25" s="5"/>
      <c r="AC25" s="12">
        <f>0.5*(IF(AC8=0,2*ATAN(1),ATAN(AC7/AC8))-IF(AC7=0,2*ATAN(1),ATAN(AC8/AC7))+IF(OR(AC7=0,AC10=0),2*ATAN(1),ATAN(AC8*AC6/AC7/AC10))-IF(OR(AC8=0,AC10=0),2*ATAN(1),ATAN(AC7*AC6/AC8/AC10))-IF(AND(AC6=0,AC7&lt;&gt;0,AC8&lt;&gt;0),2*ATAN(1),IF(OR(AC7=0,AC8=0),0,ATAN(AC7*AC8/AC6/AC10))))</f>
        <v>-0.7483780475235182</v>
      </c>
      <c r="AD25" s="4"/>
      <c r="AE25" s="12">
        <f>0.5*(IF(AE8=0,2*ATAN(1),ATAN(AE7/AE8))-IF(AE7=0,2*ATAN(1),ATAN(AE8/AE7))+IF(OR(AE7=0,AE10=0),2*ATAN(1),ATAN(AE8*AE6/AE7/AE10))-IF(OR(AE8=0,AE10=0),2*ATAN(1),ATAN(AE7*AE6/AE8/AE10))-IF(AND(AE6=0,AE7&lt;&gt;0,AE8&lt;&gt;0),2*ATAN(1),IF(OR(AE7=0,AE8=0),0,ATAN(AE7*AE8/AE6/AE10))))</f>
        <v>-0.048210831874680116</v>
      </c>
      <c r="AG25" s="15">
        <f>+(Y25-AA25-AC25+AE25)*$Y$4</f>
        <v>0.26546329615487496</v>
      </c>
      <c r="AI25" s="12">
        <f>0.5*(IF(AI8=0,2*ATAN(1),ATAN(AI7/AI8))-IF(AI7=0,2*ATAN(1),ATAN(AI8/AI7))+IF(OR(AI7=0,AI10=0),2*ATAN(1),ATAN(AI8*AI6/AI7/AI10))-IF(OR(AI8=0,AI10=0),2*ATAN(1),ATAN(AI7*AI6/AI8/AI10))-IF(AND(AI6=0,AI7&lt;&gt;0,AI8&lt;&gt;0),2*ATAN(1),IF(OR(AI7=0,AI8=0),0,ATAN(AI7*AI8/AI6/AI10))))</f>
        <v>0.9366017443687451</v>
      </c>
      <c r="AJ25" s="5"/>
      <c r="AK25" s="12">
        <f>0.5*(IF(AK8=0,2*ATAN(1),ATAN(AK7/AK8))-IF(AK7=0,2*ATAN(1),ATAN(AK8/AK7))+IF(OR(AK7=0,AK10=0),2*ATAN(1),ATAN(AK8*AK6/AK7/AK10))-IF(OR(AK8=0,AK10=0),2*ATAN(1),ATAN(AK7*AK6/AK8/AK10))-IF(AND(AK6=0,AK7&lt;&gt;0,AK8&lt;&gt;0),2*ATAN(1),IF(OR(AK7=0,AK8=0),0,ATAN(AK7*AK8/AK6/AK10))))</f>
        <v>0.09183437797500349</v>
      </c>
      <c r="AL25" s="5"/>
      <c r="AM25" s="12">
        <f>0.5*(IF(AM8=0,2*ATAN(1),ATAN(AM7/AM8))-IF(AM7=0,2*ATAN(1),ATAN(AM8/AM7))+IF(OR(AM7=0,AM10=0),2*ATAN(1),ATAN(AM8*AM6/AM7/AM10))-IF(OR(AM8=0,AM10=0),2*ATAN(1),ATAN(AM7*AM6/AM8/AM10))-IF(AND(AM6=0,AM7&lt;&gt;0,AM8&lt;&gt;0),2*ATAN(1),IF(OR(AM7=0,AM8=0),0,ATAN(AM7*AM8/AM6/AM10))))</f>
        <v>-0.651998588013749</v>
      </c>
      <c r="AN25" s="4"/>
      <c r="AO25" s="12">
        <f>0.5*(IF(AO8=0,2*ATAN(1),ATAN(AO7/AO8))-IF(AO7=0,2*ATAN(1),ATAN(AO8/AO7))+IF(OR(AO7=0,AO10=0),2*ATAN(1),ATAN(AO8*AO6/AO7/AO10))-IF(OR(AO8=0,AO10=0),2*ATAN(1),ATAN(AO7*AO6/AO8/AO10))-IF(AND(AO6=0,AO7&lt;&gt;0,AO8&lt;&gt;0),2*ATAN(1),IF(OR(AO7=0,AO8=0),0,ATAN(AO7*AO8/AO6/AO10))))</f>
        <v>-0.04785312083300064</v>
      </c>
      <c r="AQ25" s="15">
        <f>+(AI25-AK25-AM25+AO25)*$Y$4</f>
        <v>0.2306016395726648</v>
      </c>
      <c r="AS25" s="12">
        <f>0.5*(IF(AS8=0,2*ATAN(1),ATAN(AS7/AS8))-IF(AS7=0,2*ATAN(1),ATAN(AS8/AS7))+IF(OR(AS7=0,AS10=0),2*ATAN(1),ATAN(AS8*AS6/AS7/AS10))-IF(OR(AS8=0,AS10=0),2*ATAN(1),ATAN(AS7*AS6/AS8/AS10))-IF(AND(AS6=0,AS7&lt;&gt;0,AS8&lt;&gt;0),2*ATAN(1),IF(OR(AS7=0,AS8=0),0,ATAN(AS7*AS8/AS6/AS10))))</f>
        <v>0.8182554623692216</v>
      </c>
      <c r="AT25" s="5"/>
      <c r="AU25" s="12">
        <f>0.5*(IF(AU8=0,2*ATAN(1),ATAN(AU7/AU8))-IF(AU7=0,2*ATAN(1),ATAN(AU8/AU7))+IF(OR(AU7=0,AU10=0),2*ATAN(1),ATAN(AU8*AU6/AU7/AU10))-IF(OR(AU8=0,AU10=0),2*ATAN(1),ATAN(AU7*AU6/AU8/AU10))-IF(AND(AU6=0,AU7&lt;&gt;0,AU8&lt;&gt;0),2*ATAN(1),IF(OR(AU7=0,AU8=0),0,ATAN(AU7*AU8/AU6/AU10))))</f>
        <v>0.09114873042824378</v>
      </c>
      <c r="AV25" s="5"/>
      <c r="AW25" s="12">
        <f>0.5*(IF(AW8=0,2*ATAN(1),ATAN(AW7/AW8))-IF(AW7=0,2*ATAN(1),ATAN(AW8/AW7))+IF(OR(AW7=0,AW10=0),2*ATAN(1),ATAN(AW8*AW6/AW7/AW10))-IF(OR(AW8=0,AW10=0),2*ATAN(1),ATAN(AW7*AW6/AW8/AW10))-IF(AND(AW6=0,AW7&lt;&gt;0,AW8&lt;&gt;0),2*ATAN(1),IF(OR(AW7=0,AW8=0),0,ATAN(AW7*AW8/AW6/AW10))))</f>
        <v>-0.560337550411429</v>
      </c>
      <c r="AX25" s="4"/>
      <c r="AY25" s="12">
        <f>0.5*(IF(AY8=0,2*ATAN(1),ATAN(AY7/AY8))-IF(AY7=0,2*ATAN(1),ATAN(AY8/AY7))+IF(OR(AY7=0,AY10=0),2*ATAN(1),ATAN(AY8*AY6/AY7/AY10))-IF(OR(AY8=0,AY10=0),2*ATAN(1),ATAN(AY7*AY6/AY8/AY10))-IF(AND(AY6=0,AY7&lt;&gt;0,AY8&lt;&gt;0),2*ATAN(1),IF(OR(AY7=0,AY8=0),0,ATAN(AY7*AY8/AY6/AY10))))</f>
        <v>-0.04749546886246869</v>
      </c>
      <c r="BA25" s="15">
        <f>+(AS25-AU25-AW25+AY25)*$Y$4</f>
        <v>0.19734398284785426</v>
      </c>
      <c r="BC25" s="12">
        <f>0.5*(IF(BC8=0,2*ATAN(1),ATAN(BC7/BC8))-IF(BC7=0,2*ATAN(1),ATAN(BC8/BC7))+IF(OR(BC7=0,BC10=0),2*ATAN(1),ATAN(BC8*BC6/BC7/BC10))-IF(OR(BC8=0,BC10=0),2*ATAN(1),ATAN(BC7*BC6/BC8/BC10))-IF(AND(BC6=0,BC7&lt;&gt;0,BC8&lt;&gt;0),2*ATAN(1),IF(OR(BC7=0,BC8=0),0,ATAN(BC7*BC8/BC6/BC10))))</f>
        <v>0.7094571449780435</v>
      </c>
      <c r="BD25" s="5"/>
      <c r="BE25" s="12">
        <f>0.5*(IF(BE8=0,2*ATAN(1),ATAN(BE7/BE8))-IF(BE7=0,2*ATAN(1),ATAN(BE8/BE7))+IF(OR(BE7=0,BE10=0),2*ATAN(1),ATAN(BE8*BE6/BE7/BE10))-IF(OR(BE8=0,BE10=0),2*ATAN(1),ATAN(BE7*BE6/BE8/BE10))-IF(AND(BE6=0,BE7&lt;&gt;0,BE8&lt;&gt;0),2*ATAN(1),IF(OR(BE7=0,BE8=0),0,ATAN(BE7*BE8/BE6/BE10))))</f>
        <v>0.09046330880723541</v>
      </c>
      <c r="BF25" s="5"/>
      <c r="BG25" s="12">
        <f>0.5*(IF(BG8=0,2*ATAN(1),ATAN(BG7/BG8))-IF(BG7=0,2*ATAN(1),ATAN(BG8/BG7))+IF(OR(BG7=0,BG10=0),2*ATAN(1),ATAN(BG8*BG6/BG7/BG10))-IF(OR(BG8=0,BG10=0),2*ATAN(1),ATAN(BG7*BG6/BG8/BG10))-IF(AND(BG6=0,BG7&lt;&gt;0,BG8&lt;&gt;0),2*ATAN(1),IF(OR(BG7=0,BG8=0),0,ATAN(BG7*BG8/BG6/BG10))))</f>
        <v>-0.47701711152302795</v>
      </c>
      <c r="BH25" s="4"/>
      <c r="BI25" s="12">
        <f>0.5*(IF(BI8=0,2*ATAN(1),ATAN(BI7/BI8))-IF(BI7=0,2*ATAN(1),ATAN(BI8/BI7))+IF(OR(BI7=0,BI10=0),2*ATAN(1),ATAN(BI8*BI6/BI7/BI10))-IF(OR(BI8=0,BI10=0),2*ATAN(1),ATAN(BI7*BI6/BI8/BI10))-IF(AND(BI6=0,BI7&lt;&gt;0,BI8&lt;&gt;0),2*ATAN(1),IF(OR(BI7=0,BI8=0),0,ATAN(BI7*BI8/BI6/BI10))))</f>
        <v>-0.04713793498547025</v>
      </c>
      <c r="BK25" s="15">
        <f>+(BC25-BE25-BG25+BI25)*$Y$4</f>
        <v>0.1669333246482248</v>
      </c>
      <c r="BM25" s="12">
        <f>0.5*(IF(BM8=0,2*ATAN(1),ATAN(BM7/BM8))-IF(BM7=0,2*ATAN(1),ATAN(BM8/BM7))+IF(OR(BM7=0,BM10=0),2*ATAN(1),ATAN(BM8*BM6/BM7/BM10))-IF(OR(BM8=0,BM10=0),2*ATAN(1),ATAN(BM7*BM6/BM8/BM10))-IF(AND(BM6=0,BM7&lt;&gt;0,BM8&lt;&gt;0),2*ATAN(1),IF(OR(BM7=0,BM8=0),0,ATAN(BM7*BM8/BM6/BM10))))</f>
        <v>0.6126181537296649</v>
      </c>
      <c r="BN25" s="5"/>
      <c r="BO25" s="12">
        <f>0.5*(IF(BO8=0,2*ATAN(1),ATAN(BO7/BO8))-IF(BO7=0,2*ATAN(1),ATAN(BO8/BO7))+IF(OR(BO7=0,BO10=0),2*ATAN(1),ATAN(BO8*BO6/BO7/BO10))-IF(OR(BO8=0,BO10=0),2*ATAN(1),ATAN(BO7*BO6/BO8/BO10))-IF(AND(BO6=0,BO7&lt;&gt;0,BO8&lt;&gt;0),2*ATAN(1),IF(OR(BO7=0,BO8=0),0,ATAN(BO7*BO8/BO6/BO10))))</f>
        <v>0.08977822584229977</v>
      </c>
      <c r="BP25" s="5"/>
      <c r="BQ25" s="12">
        <f>0.5*(IF(BQ8=0,2*ATAN(1),ATAN(BQ7/BQ8))-IF(BQ7=0,2*ATAN(1),ATAN(BQ8/BQ7))+IF(OR(BQ7=0,BQ10=0),2*ATAN(1),ATAN(BQ8*BQ6/BQ7/BQ10))-IF(OR(BQ8=0,BQ10=0),2*ATAN(1),ATAN(BQ7*BQ6/BQ8/BQ10))-IF(AND(BQ6=0,BQ7&lt;&gt;0,BQ8&lt;&gt;0),2*ATAN(1),IF(OR(BQ7=0,BQ8=0),0,ATAN(BQ7*BQ8/BQ6/BQ10))))</f>
        <v>-0.4040138338347836</v>
      </c>
      <c r="BR25" s="4"/>
      <c r="BS25" s="12">
        <f>0.5*(IF(BS8=0,2*ATAN(1),ATAN(BS7/BS8))-IF(BS7=0,2*ATAN(1),ATAN(BS8/BS7))+IF(OR(BS7=0,BS10=0),2*ATAN(1),ATAN(BS8*BS6/BS7/BS10))-IF(OR(BS8=0,BS10=0),2*ATAN(1),ATAN(BS7*BS6/BS8/BS10))-IF(AND(BS6=0,BS7&lt;&gt;0,BS8&lt;&gt;0),2*ATAN(1),IF(OR(BS7=0,BS8=0),0,ATAN(BS7*BS8/BS6/BS10))))</f>
        <v>-0.046780578126962125</v>
      </c>
      <c r="BU25" s="15">
        <f>+(BM25-BO25-BQ25+BS25)*$Y$4</f>
        <v>0.1400679974517951</v>
      </c>
      <c r="BW25" s="12">
        <f>0.5*(IF(BW8=0,2*ATAN(1),ATAN(BW7/BW8))-IF(BW7=0,2*ATAN(1),ATAN(BW8/BW7))+IF(OR(BW7=0,BW10=0),2*ATAN(1),ATAN(BW8*BW6/BW7/BW10))-IF(OR(BW8=0,BW10=0),2*ATAN(1),ATAN(BW7*BW6/BW8/BW10))-IF(AND(BW6=0,BW7&lt;&gt;0,BW8&lt;&gt;0),2*ATAN(1),IF(OR(BW7=0,BW8=0),0,ATAN(BW7*BW8/BW6/BW10))))</f>
        <v>0.5284520266616123</v>
      </c>
      <c r="BX25" s="5"/>
      <c r="BY25" s="12">
        <f>0.5*(IF(BY8=0,2*ATAN(1),ATAN(BY7/BY8))-IF(BY7=0,2*ATAN(1),ATAN(BY8/BY7))+IF(OR(BY7=0,BY10=0),2*ATAN(1),ATAN(BY8*BY6/BY7/BY10))-IF(OR(BY8=0,BY10=0),2*ATAN(1),ATAN(BY7*BY6/BY8/BY10))-IF(AND(BY6=0,BY7&lt;&gt;0,BY8&lt;&gt;0),2*ATAN(1),IF(OR(BY7=0,BY8=0),0,ATAN(BY7*BY8/BY6/BY10))))</f>
        <v>0.08909359398519345</v>
      </c>
      <c r="BZ25" s="5"/>
      <c r="CA25" s="12">
        <f>0.5*(IF(CA8=0,2*ATAN(1),ATAN(CA7/CA8))-IF(CA7=0,2*ATAN(1),ATAN(CA8/CA7))+IF(OR(CA7=0,CA10=0),2*ATAN(1),ATAN(CA8*CA6/CA7/CA10))-IF(OR(CA8=0,CA10=0),2*ATAN(1),ATAN(CA7*CA6/CA8/CA10))-IF(AND(CA6=0,CA7&lt;&gt;0,CA8&lt;&gt;0),2*ATAN(1),IF(OR(CA7=0,CA8=0),0,ATAN(CA7*CA8/CA6/CA10))))</f>
        <v>-0.34176133634349504</v>
      </c>
      <c r="CB25" s="4"/>
      <c r="CC25" s="12">
        <f>0.5*(IF(CC8=0,2*ATAN(1),ATAN(CC7/CC8))-IF(CC7=0,2*ATAN(1),ATAN(CC8/CC7))+IF(OR(CC7=0,CC10=0),2*ATAN(1),ATAN(CC8*CC6/CC7/CC10))-IF(OR(CC8=0,CC10=0),2*ATAN(1),ATAN(CC7*CC6/CC8/CC10))-IF(AND(CC6=0,CC7&lt;&gt;0,CC8&lt;&gt;0),2*ATAN(1),IF(OR(CC7=0,CC8=0),0,ATAN(CC7*CC8/CC6/CC10))))</f>
        <v>-0.04642345706599216</v>
      </c>
      <c r="CE25" s="15">
        <f>+(BW25-BY25-CA25+CC25)*$Y$4</f>
        <v>0.1169305497188518</v>
      </c>
      <c r="CG25" s="12">
        <f>0.5*(IF(CG8=0,2*ATAN(1),ATAN(CG7/CG8))-IF(CG7=0,2*ATAN(1),ATAN(CG8/CG7))+IF(OR(CG7=0,CG10=0),2*ATAN(1),ATAN(CG8*CG6/CG7/CG10))-IF(OR(CG8=0,CG10=0),2*ATAN(1),ATAN(CG7*CG6/CG8/CG10))-IF(AND(CG6=0,CG7&lt;&gt;0,CG8&lt;&gt;0),2*ATAN(1),IF(OR(CG7=0,CG8=0),0,ATAN(CG7*CG8/CG6/CG10))))</f>
        <v>0.45645367336111264</v>
      </c>
      <c r="CH25" s="5"/>
      <c r="CI25" s="12">
        <f>0.5*(IF(CI8=0,2*ATAN(1),ATAN(CI7/CI8))-IF(CI7=0,2*ATAN(1),ATAN(CI8/CI7))+IF(OR(CI7=0,CI10=0),2*ATAN(1),ATAN(CI8*CI6/CI7/CI10))-IF(OR(CI8=0,CI10=0),2*ATAN(1),ATAN(CI7*CI6/CI8/CI10))-IF(AND(CI6=0,CI7&lt;&gt;0,CI8&lt;&gt;0),2*ATAN(1),IF(OR(CI7=0,CI8=0),0,ATAN(CI7*CI8/CI6/CI10))))</f>
        <v>0.08840952531708479</v>
      </c>
      <c r="CJ25" s="5"/>
      <c r="CK25" s="12">
        <f>0.5*(IF(CK8=0,2*ATAN(1),ATAN(CK7/CK8))-IF(CK7=0,2*ATAN(1),ATAN(CK8/CK7))+IF(OR(CK7=0,CK10=0),2*ATAN(1),ATAN(CK8*CK6/CK7/CK10))-IF(OR(CK8=0,CK10=0),2*ATAN(1),ATAN(CK7*CK6/CK8/CK10))-IF(AND(CK6=0,CK7&lt;&gt;0,CK8&lt;&gt;0),2*ATAN(1),IF(OR(CK7=0,CK8=0),0,ATAN(CK7*CK8/CK6/CK10))))</f>
        <v>-0.28962357429098895</v>
      </c>
      <c r="CL25" s="4"/>
      <c r="CM25" s="12">
        <f>0.5*(IF(CM8=0,2*ATAN(1),ATAN(CM7/CM8))-IF(CM7=0,2*ATAN(1),ATAN(CM8/CM7))+IF(OR(CM7=0,CM10=0),2*ATAN(1),ATAN(CM8*CM6/CM7/CM10))-IF(OR(CM8=0,CM10=0),2*ATAN(1),ATAN(CM7*CM6/CM8/CM10))-IF(AND(CM6=0,CM7&lt;&gt;0,CM8&lt;&gt;0),2*ATAN(1),IF(OR(CM7=0,CM8=0),0,ATAN(CM7*CM8/CM6/CM10))))</f>
        <v>-0.04606663038749842</v>
      </c>
      <c r="CO25" s="15">
        <f>+(CG25-CI25-CK25+CM25)*$Y$4</f>
        <v>0.09733933698384833</v>
      </c>
      <c r="CQ25" s="12">
        <f>0.5*(IF(CQ8=0,2*ATAN(1),ATAN(CQ7/CQ8))-IF(CQ7=0,2*ATAN(1),ATAN(CQ8/CQ7))+IF(OR(CQ7=0,CQ10=0),2*ATAN(1),ATAN(CQ8*CQ6/CQ7/CQ10))-IF(OR(CQ8=0,CQ10=0),2*ATAN(1),ATAN(CQ7*CQ6/CQ8/CQ10))-IF(AND(CQ6=0,CQ7&lt;&gt;0,CQ8&lt;&gt;0),2*ATAN(1),IF(OR(CQ7=0,CQ8=0),0,ATAN(CQ7*CQ8/CQ6/CQ10))))</f>
        <v>0.3954404290630285</v>
      </c>
      <c r="CR25" s="5"/>
      <c r="CS25" s="12">
        <f>0.5*(IF(CS8=0,2*ATAN(1),ATAN(CS7/CS8))-IF(CS7=0,2*ATAN(1),ATAN(CS8/CS7))+IF(OR(CS7=0,CS10=0),2*ATAN(1),ATAN(CS8*CS6/CS7/CS10))-IF(OR(CS8=0,CS10=0),2*ATAN(1),ATAN(CS7*CS6/CS8/CS10))-IF(AND(CS6=0,CS7&lt;&gt;0,CS8&lt;&gt;0),2*ATAN(1),IF(OR(CS7=0,CS8=0),0,ATAN(CS7*CS8/CS6/CS10))))</f>
        <v>0.08772613145723984</v>
      </c>
      <c r="CT25" s="5"/>
      <c r="CU25" s="12">
        <f>0.5*(IF(CU8=0,2*ATAN(1),ATAN(CU7/CU8))-IF(CU7=0,2*ATAN(1),ATAN(CU8/CU7))+IF(OR(CU7=0,CU10=0),2*ATAN(1),ATAN(CU8*CU6/CU7/CU10))-IF(OR(CU8=0,CU10=0),2*ATAN(1),ATAN(CU7*CU6/CU8/CU10))-IF(AND(CU6=0,CU7&lt;&gt;0,CU8&lt;&gt;0),2*ATAN(1),IF(OR(CU7=0,CU8=0),0,ATAN(CU7*CU8/CU6/CU10))))</f>
        <v>-0.24641016721920384</v>
      </c>
      <c r="CV25" s="4"/>
      <c r="CW25" s="12">
        <f>0.5*(IF(CW8=0,2*ATAN(1),ATAN(CW7/CW8))-IF(CW7=0,2*ATAN(1),ATAN(CW8/CW7))+IF(OR(CW7=0,CW10=0),2*ATAN(1),ATAN(CW8*CW6/CW7/CW10))-IF(OR(CW8=0,CW10=0),2*ATAN(1),ATAN(CW7*CW6/CW8/CW10))-IF(AND(CW6=0,CW7&lt;&gt;0,CW8&lt;&gt;0),2*ATAN(1),IF(OR(CW7=0,CW8=0),0,ATAN(CW7*CW8/CW6/CW10))))</f>
        <v>-0.04571015643448312</v>
      </c>
      <c r="CY25" s="15">
        <f>+(CQ25-CS25-CU25+CW25)*$Y$4</f>
        <v>0.08091665031899686</v>
      </c>
      <c r="DA25" s="12">
        <f>0.5*(IF(DA8=0,2*ATAN(1),ATAN(DA7/DA8))-IF(DA7=0,2*ATAN(1),ATAN(DA8/DA7))+IF(OR(DA7=0,DA10=0),2*ATAN(1),ATAN(DA8*DA6/DA7/DA10))-IF(OR(DA8=0,DA10=0),2*ATAN(1),ATAN(DA7*DA6/DA8/DA10))-IF(AND(DA6=0,DA7&lt;&gt;0,DA8&lt;&gt;0),2*ATAN(1),IF(OR(DA7=0,DA8=0),0,ATAN(DA7*DA8/DA6/DA10))))</f>
        <v>0.3439692765708313</v>
      </c>
      <c r="DB25" s="5"/>
      <c r="DC25" s="12">
        <f>0.5*(IF(DC8=0,2*ATAN(1),ATAN(DC7/DC8))-IF(DC7=0,2*ATAN(1),ATAN(DC8/DC7))+IF(OR(DC7=0,DC10=0),2*ATAN(1),ATAN(DC8*DC6/DC7/DC10))-IF(OR(DC8=0,DC10=0),2*ATAN(1),ATAN(DC7*DC6/DC8/DC10))-IF(AND(DC6=0,DC7&lt;&gt;0,DC8&lt;&gt;0),2*ATAN(1),IF(OR(DC7=0,DC8=0),0,ATAN(DC7*DC8/DC6/DC10))))</f>
        <v>0.0870435234725917</v>
      </c>
      <c r="DD25" s="5"/>
      <c r="DE25" s="12">
        <f>0.5*(IF(DE8=0,2*ATAN(1),ATAN(DE7/DE8))-IF(DE7=0,2*ATAN(1),ATAN(DE8/DE7))+IF(OR(DE7=0,DE10=0),2*ATAN(1),ATAN(DE8*DE6/DE7/DE10))-IF(OR(DE8=0,DE10=0),2*ATAN(1),ATAN(DE7*DE6/DE8/DE10))-IF(AND(DE6=0,DE7&lt;&gt;0,DE8&lt;&gt;0),2*ATAN(1),IF(OR(DE7=0,DE8=0),0,ATAN(DE7*DE8/DE6/DE10))))</f>
        <v>-0.21075985385375867</v>
      </c>
      <c r="DF25" s="4"/>
      <c r="DG25" s="12">
        <f>0.5*(IF(DG8=0,2*ATAN(1),ATAN(DG7/DG8))-IF(DG7=0,2*ATAN(1),ATAN(DG8/DG7))+IF(OR(DG7=0,DG10=0),2*ATAN(1),ATAN(DG8*DG6/DG7/DG10))-IF(OR(DG8=0,DG10=0),2*ATAN(1),ATAN(DG7*DG6/DG8/DG10))-IF(AND(DG6=0,DG7&lt;&gt;0,DG8&lt;&gt;0),2*ATAN(1),IF(OR(DG7=0,DG8=0),0,ATAN(DG7*DG8/DG6/DG10))))</f>
        <v>-0.04535409326064621</v>
      </c>
      <c r="DI25" s="15">
        <f>+(DA25-DC25-DE25+DG25)*$Y$4</f>
        <v>0.06721614802746116</v>
      </c>
      <c r="DK25" s="12">
        <f>0.5*(IF(DK8=0,2*ATAN(1),ATAN(DK7/DK8))-IF(DK7=0,2*ATAN(1),ATAN(DK8/DK7))+IF(OR(DK7=0,DK10=0),2*ATAN(1),ATAN(DK8*DK6/DK7/DK10))-IF(OR(DK8=0,DK10=0),2*ATAN(1),ATAN(DK7*DK6/DK8/DK10))-IF(AND(DK6=0,DK7&lt;&gt;0,DK8&lt;&gt;0),2*ATAN(1),IF(OR(DK7=0,DK8=0),0,ATAN(DK7*DK8/DK6/DK10))))</f>
        <v>0.3005933917675161</v>
      </c>
      <c r="DL25" s="5"/>
      <c r="DM25" s="12">
        <f>0.5*(IF(DM8=0,2*ATAN(1),ATAN(DM7/DM8))-IF(DM7=0,2*ATAN(1),ATAN(DM8/DM7))+IF(OR(DM7=0,DM10=0),2*ATAN(1),ATAN(DM8*DM6/DM7/DM10))-IF(OR(DM8=0,DM10=0),2*ATAN(1),ATAN(DM7*DM6/DM8/DM10))-IF(AND(DM6=0,DM7&lt;&gt;0,DM8&lt;&gt;0),2*ATAN(1),IF(OR(DM7=0,DM8=0),0,ATAN(DM7*DM8/DM6/DM10))))</f>
        <v>0.08636181178835944</v>
      </c>
      <c r="DN25" s="5"/>
      <c r="DO25" s="12">
        <f>0.5*(IF(DO8=0,2*ATAN(1),ATAN(DO7/DO8))-IF(DO7=0,2*ATAN(1),ATAN(DO8/DO7))+IF(OR(DO7=0,DO10=0),2*ATAN(1),ATAN(DO8*DO6/DO7/DO10))-IF(OR(DO8=0,DO10=0),2*ATAN(1),ATAN(DO7*DO6/DO8/DO10))-IF(AND(DO6=0,DO7&lt;&gt;0,DO8&lt;&gt;0),2*ATAN(1),IF(OR(DO7=0,DO8=0),0,ATAN(DO7*DO8/DO6/DO10))))</f>
        <v>-0.18136422099585053</v>
      </c>
      <c r="DP25" s="4"/>
      <c r="DQ25" s="12">
        <f>0.5*(IF(DQ8=0,2*ATAN(1),ATAN(DQ7/DQ8))-IF(DQ7=0,2*ATAN(1),ATAN(DQ8/DQ7))+IF(OR(DQ7=0,DQ10=0),2*ATAN(1),ATAN(DQ8*DQ6/DQ7/DQ10))-IF(OR(DQ8=0,DQ10=0),2*ATAN(1),ATAN(DQ7*DQ6/DQ8/DQ10))-IF(AND(DQ6=0,DQ7&lt;&gt;0,DQ8&lt;&gt;0),2*ATAN(1),IF(OR(DQ7=0,DQ8=0),0,ATAN(DQ7*DQ8/DQ6/DQ10))))</f>
        <v>-0.044998498583575075</v>
      </c>
      <c r="DS25" s="15">
        <f>+(DK25-DM25-DO25+DQ25)*$Y$4</f>
        <v>0.055799293710280404</v>
      </c>
      <c r="DU25" s="12">
        <f>0.5*(IF(DU8=0,2*ATAN(1),ATAN(DU7/DU8))-IF(DU7=0,2*ATAN(1),ATAN(DU8/DU7))+IF(OR(DU7=0,DU10=0),2*ATAN(1),ATAN(DU8*DU6/DU7/DU10))-IF(OR(DU8=0,DU10=0),2*ATAN(1),ATAN(DU7*DU6/DU8/DU10))-IF(AND(DU6=0,DU7&lt;&gt;0,DU8&lt;&gt;0),2*ATAN(1),IF(OR(DU7=0,DU8=0),0,ATAN(DU7*DU8/DU6/DU10))))</f>
        <v>0.2639916933805302</v>
      </c>
      <c r="DV25" s="5"/>
      <c r="DW25" s="12">
        <f>0.5*(IF(DW8=0,2*ATAN(1),ATAN(DW7/DW8))-IF(DW7=0,2*ATAN(1),ATAN(DW8/DW7))+IF(OR(DW7=0,DW10=0),2*ATAN(1),ATAN(DW8*DW6/DW7/DW10))-IF(OR(DW8=0,DW10=0),2*ATAN(1),ATAN(DW7*DW6/DW8/DW10))-IF(AND(DW6=0,DW7&lt;&gt;0,DW8&lt;&gt;0),2*ATAN(1),IF(OR(DW7=0,DW8=0),0,ATAN(DW7*DW8/DW6/DW10))))</f>
        <v>0.08568110609988644</v>
      </c>
      <c r="DX25" s="5"/>
      <c r="DY25" s="12">
        <f>0.5*(IF(DY8=0,2*ATAN(1),ATAN(DY7/DY8))-IF(DY7=0,2*ATAN(1),ATAN(DY8/DY7))+IF(OR(DY7=0,DY10=0),2*ATAN(1),ATAN(DY8*DY6/DY7/DY10))-IF(OR(DY8=0,DY10=0),2*ATAN(1),ATAN(DY7*DY6/DY8/DY10))-IF(AND(DY6=0,DY7&lt;&gt;0,DY8&lt;&gt;0),2*ATAN(1),IF(OR(DY7=0,DY8=0),0,ATAN(DY7*DY8/DY6/DY10))))</f>
        <v>-0.15707023558171732</v>
      </c>
      <c r="DZ25" s="4"/>
      <c r="EA25" s="12">
        <f>0.5*(IF(EA8=0,2*ATAN(1),ATAN(EA7/EA8))-IF(EA7=0,2*ATAN(1),ATAN(EA8/EA7))+IF(OR(EA7=0,EA10=0),2*ATAN(1),ATAN(EA8*EA6/EA7/EA10))-IF(OR(EA8=0,EA10=0),2*ATAN(1),ATAN(EA7*EA6/EA8/EA10))-IF(AND(EA6=0,EA7&lt;&gt;0,EA8&lt;&gt;0),2*ATAN(1),IF(OR(EA7=0,EA8=0),0,ATAN(EA7*EA8/EA6/EA10))))</f>
        <v>-0.04464342973856894</v>
      </c>
      <c r="EC25" s="15">
        <f>+(DU25-DW25-DY25+EA25)*$Y$4</f>
        <v>0.046272293257303136</v>
      </c>
      <c r="EE25" s="12">
        <f>0.5*(IF(EE8=0,2*ATAN(1),ATAN(EE7/EE8))-IF(EE7=0,2*ATAN(1),ATAN(EE8/EE7))+IF(OR(EE7=0,EE10=0),2*ATAN(1),ATAN(EE8*EE6/EE7/EE10))-IF(OR(EE8=0,EE10=0),2*ATAN(1),ATAN(EE7*EE6/EE8/EE10))-IF(AND(EE6=0,EE7&lt;&gt;0,EE8&lt;&gt;0),2*ATAN(1),IF(OR(EE7=0,EE8=0),0,ATAN(EE7*EE8/EE6/EE10))))</f>
        <v>0.23301804454316588</v>
      </c>
      <c r="EF25" s="5"/>
      <c r="EG25" s="12">
        <f>0.5*(IF(EG8=0,2*ATAN(1),ATAN(EG7/EG8))-IF(EG7=0,2*ATAN(1),ATAN(EG8/EG7))+IF(OR(EG7=0,EG10=0),2*ATAN(1),ATAN(EG8*EG6/EG7/EG10))-IF(OR(EG8=0,EG10=0),2*ATAN(1),ATAN(EG7*EG6/EG8/EG10))-IF(AND(EG6=0,EG7&lt;&gt;0,EG8&lt;&gt;0),2*ATAN(1),IF(OR(EG7=0,EG8=0),0,ATAN(EG7*EG8/EG6/EG10))))</f>
        <v>0.08500151528585836</v>
      </c>
      <c r="EH25" s="5"/>
      <c r="EI25" s="12">
        <f>0.5*(IF(EI8=0,2*ATAN(1),ATAN(EI7/EI8))-IF(EI7=0,2*ATAN(1),ATAN(EI8/EI7))+IF(OR(EI7=0,EI10=0),2*ATAN(1),ATAN(EI8*EI6/EI7/EI10))-IF(OR(EI8=0,EI10=0),2*ATAN(1),ATAN(EI7*EI6/EI8/EI10))-IF(AND(EI6=0,EI7&lt;&gt;0,EI8&lt;&gt;0),2*ATAN(1),IF(OR(EI7=0,EI8=0),0,ATAN(EI7*EI8/EI6/EI10))))</f>
        <v>-0.13690967975133947</v>
      </c>
      <c r="EJ25" s="4"/>
      <c r="EK25" s="12">
        <f>0.5*(IF(EK8=0,2*ATAN(1),ATAN(EK7/EK8))-IF(EK7=0,2*ATAN(1),ATAN(EK8/EK7))+IF(OR(EK7=0,EK10=0),2*ATAN(1),ATAN(EK8*EK6/EK7/EK10))-IF(OR(EK8=0,EK10=0),2*ATAN(1),ATAN(EK7*EK6/EK8/EK10))-IF(AND(EK6=0,EK7&lt;&gt;0,EK8&lt;&gt;0),2*ATAN(1),IF(OR(EK7=0,EK8=0),0,ATAN(EK7*EK8/EK6/EK10))))</f>
        <v>-0.044288943633191524</v>
      </c>
      <c r="EM25" s="15">
        <f>+(EE25-EG25-EI25+EK25)*$Y$4</f>
        <v>0.038298610276619925</v>
      </c>
      <c r="EO25" s="12">
        <f>0.5*(IF(EO8=0,2*ATAN(1),ATAN(EO7/EO8))-IF(EO7=0,2*ATAN(1),ATAN(EO8/EO7))+IF(OR(EO7=0,EO10=0),2*ATAN(1),ATAN(EO8*EO6/EO7/EO10))-IF(OR(EO8=0,EO10=0),2*ATAN(1),ATAN(EO7*EO6/EO8/EO10))-IF(AND(EO6=0,EO7&lt;&gt;0,EO8&lt;&gt;0),2*ATAN(1),IF(OR(EO7=0,EO8=0),0,ATAN(EO7*EO8/EO6/EO10))))</f>
        <v>0.20670676271292596</v>
      </c>
      <c r="EP25" s="5"/>
      <c r="EQ25" s="12">
        <f>0.5*(IF(EQ8=0,2*ATAN(1),ATAN(EQ7/EQ8))-IF(EQ7=0,2*ATAN(1),ATAN(EQ8/EQ7))+IF(OR(EQ7=0,EQ10=0),2*ATAN(1),ATAN(EQ8*EQ6/EQ7/EQ10))-IF(OR(EQ8=0,EQ10=0),2*ATAN(1),ATAN(EQ7*EQ6/EQ8/EQ10))-IF(AND(EQ6=0,EQ7&lt;&gt;0,EQ8&lt;&gt;0),2*ATAN(1),IF(OR(EQ7=0,EQ8=0),0,ATAN(EQ7*EQ8/EQ6/EQ10))))</f>
        <v>0.08432314732305773</v>
      </c>
      <c r="ER25" s="5"/>
      <c r="ES25" s="12">
        <f>0.5*(IF(ES8=0,2*ATAN(1),ATAN(ES7/ES8))-IF(ES7=0,2*ATAN(1),ATAN(ES8/ES7))+IF(OR(ES7=0,ES10=0),2*ATAN(1),ATAN(ES8*ES6/ES7/ES10))-IF(OR(ES8=0,ES10=0),2*ATAN(1),ATAN(ES7*ES6/ES8/ES10))-IF(AND(ES6=0,ES7&lt;&gt;0,ES8&lt;&gt;0),2*ATAN(1),IF(OR(ES7=0,ES8=0),0,ATAN(ES7*ES8/ES6/ES10))))</f>
        <v>-0.1200915918592367</v>
      </c>
      <c r="ET25" s="4"/>
      <c r="EU25" s="12">
        <f>0.5*(IF(EU8=0,2*ATAN(1),ATAN(EU7/EU8))-IF(EU7=0,2*ATAN(1),ATAN(EU8/EU7))+IF(OR(EU7=0,EU10=0),2*ATAN(1),ATAN(EU8*EU6/EU7/EU10))-IF(OR(EU8=0,EU10=0),2*ATAN(1),ATAN(EU7*EU6/EU8/EU10))-IF(AND(EU6=0,EU7&lt;&gt;0,EU8&lt;&gt;0),2*ATAN(1),IF(OR(EU7=0,EU8=0),0,ATAN(EU7*EU8/EU6/EU10))))</f>
        <v>-0.04393509670262741</v>
      </c>
      <c r="EW25" s="15">
        <f>+(EO25-EQ25-ES25+EU25)*$Y$4</f>
        <v>0.03159863999548324</v>
      </c>
      <c r="EY25" s="12">
        <f>0.5*(IF(EY8=0,2*ATAN(1),ATAN(EY7/EY8))-IF(EY7=0,2*ATAN(1),ATAN(EY8/EY7))+IF(OR(EY7=0,EY10=0),2*ATAN(1),ATAN(EY8*EY6/EY7/EY10))-IF(OR(EY8=0,EY10=0),2*ATAN(1),ATAN(EY7*EY6/EY8/EY10))-IF(AND(EY6=0,EY7&lt;&gt;0,EY8&lt;&gt;0),2*ATAN(1),IF(OR(EY7=0,EY8=0),0,ATAN(EY7*EY8/EY6/EY10))))</f>
        <v>0.18425768333809772</v>
      </c>
      <c r="EZ25" s="5"/>
      <c r="FA25" s="12">
        <f>0.5*(IF(FA8=0,2*ATAN(1),ATAN(FA7/FA8))-IF(FA7=0,2*ATAN(1),ATAN(FA8/FA7))+IF(OR(FA7=0,FA10=0),2*ATAN(1),ATAN(FA8*FA6/FA7/FA10))-IF(OR(FA8=0,FA10=0),2*ATAN(1),ATAN(FA7*FA6/FA8/FA10))-IF(AND(FA6=0,FA7&lt;&gt;0,FA8&lt;&gt;0),2*ATAN(1),IF(OR(FA7=0,FA8=0),0,ATAN(FA7*FA8/FA6/FA10))))</f>
        <v>0.08364610920280852</v>
      </c>
      <c r="FB25" s="5"/>
      <c r="FC25" s="12">
        <f>0.5*(IF(FC8=0,2*ATAN(1),ATAN(FC7/FC8))-IF(FC7=0,2*ATAN(1),ATAN(FC8/FC7))+IF(OR(FC7=0,FC10=0),2*ATAN(1),ATAN(FC8*FC6/FC7/FC10))-IF(OR(FC8=0,FC10=0),2*ATAN(1),ATAN(FC7*FC6/FC8/FC10))-IF(AND(FC6=0,FC7&lt;&gt;0,FC8&lt;&gt;0),2*ATAN(1),IF(OR(FC7=0,FC8=0),0,ATAN(FC7*FC8/FC6/FC10))))</f>
        <v>-0.1059795731487626</v>
      </c>
      <c r="FD25" s="4"/>
      <c r="FE25" s="12">
        <f>0.5*(IF(FE8=0,2*ATAN(1),ATAN(FE7/FE8))-IF(FE7=0,2*ATAN(1),ATAN(FE8/FE7))+IF(OR(FE7=0,FE10=0),2*ATAN(1),ATAN(FE8*FE6/FE7/FE10))-IF(OR(FE8=0,FE10=0),2*ATAN(1),ATAN(FE7*FE6/FE8/FE10))-IF(AND(FE6=0,FE7&lt;&gt;0,FE8&lt;&gt;0),2*ATAN(1),IF(OR(FE7=0,FE8=0),0,ATAN(FE7*FE8/FE6/FE10))))</f>
        <v>-0.04358194486592726</v>
      </c>
      <c r="FG25" s="15">
        <f>+(EY25-FA25-FC25+FE25)*$Y$4</f>
        <v>0.025943720334311863</v>
      </c>
      <c r="FI25" s="12">
        <f>0.5*(IF(FI8=0,2*ATAN(1),ATAN(FI7/FI8))-IF(FI7=0,2*ATAN(1),ATAN(FI8/FI7))+IF(OR(FI7=0,FI10=0),2*ATAN(1),ATAN(FI8*FI6/FI7/FI10))-IF(OR(FI8=0,FI10=0),2*ATAN(1),ATAN(FI7*FI6/FI8/FI10))-IF(AND(FI6=0,FI7&lt;&gt;0,FI8&lt;&gt;0),2*ATAN(1),IF(OR(FI7=0,FI8=0),0,ATAN(FI7*FI8/FI6/FI10))))</f>
        <v>0.16501375699959656</v>
      </c>
      <c r="FJ25" s="5"/>
      <c r="FK25" s="12">
        <f>0.5*(IF(FK8=0,2*ATAN(1),ATAN(FK7/FK8))-IF(FK7=0,2*ATAN(1),ATAN(FK8/FK7))+IF(OR(FK7=0,FK10=0),2*ATAN(1),ATAN(FK8*FK6/FK7/FK10))-IF(OR(FK8=0,FK10=0),2*ATAN(1),ATAN(FK7*FK6/FK8/FK10))-IF(AND(FK6=0,FK7&lt;&gt;0,FK8&lt;&gt;0),2*ATAN(1),IF(OR(FK7=0,FK8=0),0,ATAN(FK7*FK8/FK6/FK10))))</f>
        <v>0.08297050684925639</v>
      </c>
      <c r="FL25" s="5"/>
      <c r="FM25" s="12">
        <f>0.5*(IF(FM8=0,2*ATAN(1),ATAN(FM7/FM8))-IF(FM7=0,2*ATAN(1),ATAN(FM8/FM7))+IF(OR(FM7=0,FM10=0),2*ATAN(1),ATAN(FM8*FM6/FM7/FM10))-IF(OR(FM8=0,FM10=0),2*ATAN(1),ATAN(FM7*FM6/FM8/FM10))-IF(AND(FM6=0,FM7&lt;&gt;0,FM8&lt;&gt;0),2*ATAN(1),IF(OR(FM7=0,FM8=0),0,ATAN(FM7*FM8/FM6/FM10))))</f>
        <v>-0.09406543855919608</v>
      </c>
      <c r="FN25" s="4"/>
      <c r="FO25" s="12">
        <f>0.5*(IF(FO8=0,2*ATAN(1),ATAN(FO7/FO8))-IF(FO7=0,2*ATAN(1),ATAN(FO8/FO7))+IF(OR(FO7=0,FO10=0),2*ATAN(1),ATAN(FO8*FO6/FO7/FO10))-IF(OR(FO8=0,FO10=0),2*ATAN(1),ATAN(FO7*FO6/FO8/FO10))-IF(AND(FO6=0,FO7&lt;&gt;0,FO8&lt;&gt;0),2*ATAN(1),IF(OR(FO7=0,FO8=0),0,ATAN(FO7*FO8/FO6/FO10))))</f>
        <v>-0.04322954348321445</v>
      </c>
      <c r="FQ25" s="15">
        <f>+(FI25-FK25-FM25+FO25)*$Y$4</f>
        <v>0.02114837279659494</v>
      </c>
      <c r="FS25" s="12">
        <f>0.5*(IF(FS8=0,2*ATAN(1),ATAN(FS7/FS8))-IF(FS7=0,2*ATAN(1),ATAN(FS8/FS7))+IF(OR(FS7=0,FS10=0),2*ATAN(1),ATAN(FS8*FS6/FS7/FS10))-IF(OR(FS8=0,FS10=0),2*ATAN(1),ATAN(FS7*FS6/FS8/FS10))-IF(AND(FS6=0,FS7&lt;&gt;0,FS8&lt;&gt;0),2*ATAN(1),IF(OR(FS7=0,FS8=0),0,ATAN(FS7*FS8/FS6/FS10))))</f>
        <v>0.14843771410212198</v>
      </c>
      <c r="FT25" s="5"/>
      <c r="FU25" s="12">
        <f>0.5*(IF(FU8=0,2*ATAN(1),ATAN(FU7/FU8))-IF(FU7=0,2*ATAN(1),ATAN(FU8/FU7))+IF(OR(FU7=0,FU10=0),2*ATAN(1),ATAN(FU8*FU6/FU7/FU10))-IF(OR(FU8=0,FU10=0),2*ATAN(1),ATAN(FU7*FU6/FU8/FU10))-IF(AND(FU6=0,FU7&lt;&gt;0,FU8&lt;&gt;0),2*ATAN(1),IF(OR(FU7=0,FU8=0),0,ATAN(FU7*FU8/FU6/FU10))))</f>
        <v>0.0822964450396243</v>
      </c>
      <c r="FV25" s="5"/>
      <c r="FW25" s="12">
        <f>0.5*(IF(FW8=0,2*ATAN(1),ATAN(FW7/FW8))-IF(FW7=0,2*ATAN(1),ATAN(FW8/FW7))+IF(OR(FW7=0,FW10=0),2*ATAN(1),ATAN(FW8*FW6/FW7/FW10))-IF(OR(FW8=0,FW10=0),2*ATAN(1),ATAN(FW7*FW6/FW8/FW10))-IF(AND(FW6=0,FW7&lt;&gt;0,FW8&lt;&gt;0),2*ATAN(1),IF(OR(FW7=0,FW8=0),0,ATAN(FW7*FW8/FW6/FW10))))</f>
        <v>-0.08394446056599966</v>
      </c>
      <c r="FX25" s="4"/>
      <c r="FY25" s="12">
        <f>0.5*(IF(FY8=0,2*ATAN(1),ATAN(FY7/FY8))-IF(FY7=0,2*ATAN(1),ATAN(FY8/FY7))+IF(OR(FY7=0,FY10=0),2*ATAN(1),ATAN(FY8*FY6/FY7/FY10))-IF(OR(FY8=0,FY10=0),2*ATAN(1),ATAN(FY7*FY6/FY8/FY10))-IF(AND(FY6=0,FY7&lt;&gt;0,FY8&lt;&gt;0),2*ATAN(1),IF(OR(FY7=0,FY8=0),0,ATAN(FY7*FY8/FY6/FY10))))</f>
        <v>-0.04287794731393044</v>
      </c>
      <c r="GA25" s="15">
        <f>+(FS25-FU25-FW25+FY25)*$Y$4</f>
        <v>0.0170626484932832</v>
      </c>
      <c r="GC25" s="12">
        <f>0.5*(IF(GC8=0,2*ATAN(1),ATAN(GC7/GC8))-IF(GC7=0,2*ATAN(1),ATAN(GC8/GC7))+IF(OR(GC7=0,GC10=0),2*ATAN(1),ATAN(GC8*GC6/GC7/GC10))-IF(OR(GC8=0,GC10=0),2*ATAN(1),ATAN(GC7*GC6/GC8/GC10))-IF(AND(GC6=0,GC7&lt;&gt;0,GC8&lt;&gt;0),2*ATAN(1),IF(OR(GC7=0,GC8=0),0,ATAN(GC7*GC8/GC6/GC10))))</f>
        <v>0.1340907020535321</v>
      </c>
      <c r="GD25" s="5"/>
      <c r="GE25" s="12">
        <f>0.5*(IF(GE8=0,2*ATAN(1),ATAN(GE7/GE8))-IF(GE7=0,2*ATAN(1),ATAN(GE8/GE7))+IF(OR(GE7=0,GE10=0),2*ATAN(1),ATAN(GE8*GE6/GE7/GE10))-IF(OR(GE8=0,GE10=0),2*ATAN(1),ATAN(GE7*GE6/GE8/GE10))-IF(AND(GE6=0,GE7&lt;&gt;0,GE8&lt;&gt;0),2*ATAN(1),IF(OR(GE7=0,GE8=0),0,ATAN(GE7*GE8/GE6/GE10))))</f>
        <v>0.08162402732657958</v>
      </c>
      <c r="GF25" s="5"/>
      <c r="GG25" s="12">
        <f>0.5*(IF(GG8=0,2*ATAN(1),ATAN(GG7/GG8))-IF(GG7=0,2*ATAN(1),ATAN(GG8/GG7))+IF(OR(GG7=0,GG10=0),2*ATAN(1),ATAN(GG8*GG6/GG7/GG10))-IF(OR(GG8=0,GG10=0),2*ATAN(1),ATAN(GG7*GG6/GG8/GG10))-IF(AND(GG6=0,GG7&lt;&gt;0,GG8&lt;&gt;0),2*ATAN(1),IF(OR(GG7=0,GG8=0),0,ATAN(GG7*GG8/GG6/GG10))))</f>
        <v>-0.0752941375357038</v>
      </c>
      <c r="GH25" s="4"/>
      <c r="GI25" s="12">
        <f>0.5*(IF(GI8=0,2*ATAN(1),ATAN(GI7/GI8))-IF(GI7=0,2*ATAN(1),ATAN(GI8/GI7))+IF(OR(GI7=0,GI10=0),2*ATAN(1),ATAN(GI8*GI6/GI7/GI10))-IF(OR(GI8=0,GI10=0),2*ATAN(1),ATAN(GI7*GI6/GI8/GI10))-IF(AND(GI6=0,GI7&lt;&gt;0,GI8&lt;&gt;0),2*ATAN(1),IF(OR(GI7=0,GI8=0),0,ATAN(GI7*GI8/GI6/GI10))))</f>
        <v>-0.04252721047618624</v>
      </c>
      <c r="GK25" s="15">
        <f>+(GC25-GE25-GG25+GI25)*$Y$4</f>
        <v>0.013565349041842914</v>
      </c>
      <c r="GM25" s="12">
        <f>0.5*(IF(GM8=0,2*ATAN(1),ATAN(GM7/GM8))-IF(GM7=0,2*ATAN(1),ATAN(GM8/GM7))+IF(OR(GM7=0,GM10=0),2*ATAN(1),ATAN(GM8*GM6/GM7/GM10))-IF(OR(GM8=0,GM10=0),2*ATAN(1),ATAN(GM7*GM6/GM8/GM10))-IF(AND(GM6=0,GM7&lt;&gt;0,GM8&lt;&gt;0),2*ATAN(1),IF(OR(GM7=0,GM8=0),0,ATAN(GM7*GM8/GM6/GM10))))</f>
        <v>0.12161391183679897</v>
      </c>
      <c r="GN25" s="5"/>
      <c r="GO25" s="12">
        <f>0.5*(IF(GO8=0,2*ATAN(1),ATAN(GO7/GO8))-IF(GO7=0,2*ATAN(1),ATAN(GO8/GO7))+IF(OR(GO7=0,GO10=0),2*ATAN(1),ATAN(GO8*GO6/GO7/GO10))-IF(OR(GO8=0,GO10=0),2*ATAN(1),ATAN(GO7*GO6/GO8/GO10))-IF(AND(GO6=0,GO7&lt;&gt;0,GO8&lt;&gt;0),2*ATAN(1),IF(OR(GO7=0,GO8=0),0,ATAN(GO7*GO8/GO6/GO10))))</f>
        <v>0.08095335596283648</v>
      </c>
      <c r="GP25" s="5"/>
      <c r="GQ25" s="12">
        <f>0.5*(IF(GQ8=0,2*ATAN(1),ATAN(GQ7/GQ8))-IF(GQ7=0,2*ATAN(1),ATAN(GQ8/GQ7))+IF(OR(GQ7=0,GQ10=0),2*ATAN(1),ATAN(GQ8*GQ6/GQ7/GQ10))-IF(OR(GQ8=0,GQ10=0),2*ATAN(1),ATAN(GQ7*GQ6/GQ8/GQ10))-IF(AND(GQ6=0,GQ7&lt;&gt;0,GQ8&lt;&gt;0),2*ATAN(1),IF(OR(GQ7=0,GQ8=0),0,ATAN(GQ7*GQ8/GQ6/GQ10))))</f>
        <v>-0.06785682285630384</v>
      </c>
      <c r="GR25" s="4"/>
      <c r="GS25" s="12">
        <f>0.5*(IF(GS8=0,2*ATAN(1),ATAN(GS7/GS8))-IF(GS7=0,2*ATAN(1),ATAN(GS8/GS7))+IF(OR(GS7=0,GS10=0),2*ATAN(1),ATAN(GS8*GS6/GS7/GS10))-IF(OR(GS8=0,GS10=0),2*ATAN(1),ATAN(GS7*GS6/GS8/GS10))-IF(AND(GS6=0,GS7&lt;&gt;0,GS8&lt;&gt;0),2*ATAN(1),IF(OR(GS7=0,GS8=0),0,ATAN(GS7*GS8/GS6/GS10))))</f>
        <v>-0.042177386407288575</v>
      </c>
      <c r="GU25" s="15">
        <f>+(GM25-GO25-GQ25+GS25)*$Y$4</f>
        <v>0.010558337702880298</v>
      </c>
      <c r="GW25" s="12">
        <f>0.5*(IF(GW8=0,2*ATAN(1),ATAN(GW7/GW8))-IF(GW7=0,2*ATAN(1),ATAN(GW8/GW7))+IF(OR(GW7=0,GW10=0),2*ATAN(1),ATAN(GW8*GW6/GW7/GW10))-IF(OR(GW8=0,GW10=0),2*ATAN(1),ATAN(GW7*GW6/GW8/GW10))-IF(AND(GW6=0,GW7&lt;&gt;0,GW8&lt;&gt;0),2*ATAN(1),IF(OR(GW7=0,GW8=0),0,ATAN(GW7*GW8/GW6/GW10))))</f>
        <v>0.11071330319008255</v>
      </c>
      <c r="GX25" s="5"/>
      <c r="GY25" s="12">
        <f>0.5*(IF(GY8=0,2*ATAN(1),ATAN(GY7/GY8))-IF(GY7=0,2*ATAN(1),ATAN(GY8/GY7))+IF(OR(GY7=0,GY10=0),2*ATAN(1),ATAN(GY8*GY6/GY7/GY10))-IF(OR(GY8=0,GY10=0),2*ATAN(1),ATAN(GY7*GY6/GY8/GY10))-IF(AND(GY6=0,GY7&lt;&gt;0,GY8&lt;&gt;0),2*ATAN(1),IF(OR(GY7=0,GY8=0),0,ATAN(GY7*GY8/GY6/GY10))))</f>
        <v>0.08028453182811696</v>
      </c>
      <c r="GZ25" s="5"/>
      <c r="HA25" s="12">
        <f>0.5*(IF(HA8=0,2*ATAN(1),ATAN(HA7/HA8))-IF(HA7=0,2*ATAN(1),ATAN(HA8/HA7))+IF(OR(HA7=0,HA10=0),2*ATAN(1),ATAN(HA8*HA6/HA7/HA10))-IF(OR(HA8=0,HA10=0),2*ATAN(1),ATAN(HA7*HA6/HA8/HA10))-IF(AND(HA6=0,HA7&lt;&gt;0,HA8&lt;&gt;0),2*ATAN(1),IF(OR(HA7=0,HA8=0),0,ATAN(HA7*HA8/HA6/HA10))))</f>
        <v>-0.06142587658424895</v>
      </c>
      <c r="HB25" s="4"/>
      <c r="HC25" s="12">
        <f>0.5*(IF(HC8=0,2*ATAN(1),ATAN(HC7/HC8))-IF(HC7=0,2*ATAN(1),ATAN(HC8/HC7))+IF(OR(HC7=0,HC10=0),2*ATAN(1),ATAN(HC8*HC6/HC7/HC10))-IF(OR(HC8=0,HC10=0),2*ATAN(1),ATAN(HC7*HC6/HC8/HC10))-IF(AND(HC6=0,HC7&lt;&gt;0,HC8&lt;&gt;0),2*ATAN(1),IF(OR(HC7=0,HC8=0),0,ATAN(HC7*HC8/HC6/HC10))))</f>
        <v>-0.04182852782550217</v>
      </c>
      <c r="HE25" s="15">
        <f>+(GW25-GY25-HA25+HC25)*$Y$4</f>
        <v>0.007961904300920296</v>
      </c>
      <c r="HG25" s="12">
        <f>0.5*(IF(HG8=0,2*ATAN(1),ATAN(HG7/HG8))-IF(HG7=0,2*ATAN(1),ATAN(HG8/HG7))+IF(OR(HG7=0,HG10=0),2*ATAN(1),ATAN(HG8*HG6/HG7/HG10))-IF(OR(HG8=0,HG10=0),2*ATAN(1),ATAN(HG7*HG6/HG8/HG10))-IF(AND(HG6=0,HG7&lt;&gt;0,HG8&lt;&gt;0),2*ATAN(1),IF(OR(HG7=0,HG8=0),0,ATAN(HG7*HG8/HG6/HG10))))</f>
        <v>0.10114714823777801</v>
      </c>
      <c r="HH25" s="5"/>
      <c r="HI25" s="12">
        <f>0.5*(IF(HI8=0,2*ATAN(1),ATAN(HI7/HI8))-IF(HI7=0,2*ATAN(1),ATAN(HI8/HI7))+IF(OR(HI7=0,HI10=0),2*ATAN(1),ATAN(HI8*HI6/HI7/HI10))-IF(OR(HI8=0,HI10=0),2*ATAN(1),ATAN(HI7*HI6/HI8/HI10))-IF(AND(HI6=0,HI7&lt;&gt;0,HI8&lt;&gt;0),2*ATAN(1),IF(OR(HI7=0,HI8=0),0,ATAN(HI7*HI8/HI6/HI10))))</f>
        <v>0.0796176543585792</v>
      </c>
      <c r="HJ25" s="5"/>
      <c r="HK25" s="12">
        <f>0.5*(IF(HK8=0,2*ATAN(1),ATAN(HK7/HK8))-IF(HK7=0,2*ATAN(1),ATAN(HK8/HK7))+IF(OR(HK7=0,HK10=0),2*ATAN(1),ATAN(HK8*HK6/HK7/HK10))-IF(OR(HK8=0,HK10=0),2*ATAN(1),ATAN(HK7*HK6/HK8/HK10))-IF(AND(HK6=0,HK7&lt;&gt;0,HK8&lt;&gt;0),2*ATAN(1),IF(OR(HK7=0,HK8=0),0,ATAN(HK7*HK8/HK6/HK10))))</f>
        <v>-0.05583478130090224</v>
      </c>
      <c r="HL25" s="4"/>
      <c r="HM25" s="12">
        <f>0.5*(IF(HM8=0,2*ATAN(1),ATAN(HM7/HM8))-IF(HM7=0,2*ATAN(1),ATAN(HM8/HM7))+IF(OR(HM7=0,HM10=0),2*ATAN(1),ATAN(HM8*HM6/HM7/HM10))-IF(OR(HM8=0,HM10=0),2*ATAN(1),ATAN(HM7*HM6/HM8/HM10))-IF(AND(HM6=0,HM7&lt;&gt;0,HM8&lt;&gt;0),2*ATAN(1),IF(OR(HM7=0,HM8=0),0,ATAN(HM7*HM8/HM6/HM10))))</f>
        <v>-0.04148068669310795</v>
      </c>
      <c r="HO25" s="15">
        <f>+(HG25-HI25-HK25+HM25)*$Y$4</f>
        <v>0.0057110504835803785</v>
      </c>
      <c r="HQ25" s="12">
        <f>0.5*(IF(HQ8=0,2*ATAN(1),ATAN(HQ7/HQ8))-IF(HQ7=0,2*ATAN(1),ATAN(HQ8/HQ7))+IF(OR(HQ7=0,HQ10=0),2*ATAN(1),ATAN(HQ8*HQ6/HQ7/HQ10))-IF(OR(HQ8=0,HQ10=0),2*ATAN(1),ATAN(HQ7*HQ6/HQ8/HQ10))-IF(AND(HQ6=0,HQ7&lt;&gt;0,HQ8&lt;&gt;0),2*ATAN(1),IF(OR(HQ7=0,HQ8=0),0,ATAN(HQ7*HQ8/HQ6/HQ10))))</f>
        <v>0.09271598322278117</v>
      </c>
      <c r="HR25" s="5"/>
      <c r="HS25" s="12">
        <f>0.5*(IF(HS8=0,2*ATAN(1),ATAN(HS7/HS8))-IF(HS7=0,2*ATAN(1),ATAN(HS8/HS7))+IF(OR(HS7=0,HS10=0),2*ATAN(1),ATAN(HS8*HS6/HS7/HS10))-IF(OR(HS8=0,HS10=0),2*ATAN(1),ATAN(HS7*HS6/HS8/HS10))-IF(AND(HS6=0,HS7&lt;&gt;0,HS8&lt;&gt;0),2*ATAN(1),IF(OR(HS7=0,HS8=0),0,ATAN(HS7*HS8/HS6/HS10))))</f>
        <v>0.07895282147882027</v>
      </c>
      <c r="HT25" s="5"/>
      <c r="HU25" s="12">
        <f>0.5*(IF(HU8=0,2*ATAN(1),ATAN(HU7/HU8))-IF(HU7=0,2*ATAN(1),ATAN(HU8/HU7))+IF(OR(HU7=0,HU10=0),2*ATAN(1),ATAN(HU8*HU6/HU7/HU10))-IF(OR(HU8=0,HU10=0),2*ATAN(1),ATAN(HU7*HU6/HU8/HU10))-IF(AND(HU6=0,HU7&lt;&gt;0,HU8&lt;&gt;0),2*ATAN(1),IF(OR(HU7=0,HU8=0),0,ATAN(HU7*HU8/HU6/HU10))))</f>
        <v>-0.050948649286228394</v>
      </c>
      <c r="HV25" s="4"/>
      <c r="HW25" s="12">
        <f>0.5*(IF(HW8=0,2*ATAN(1),ATAN(HW7/HW8))-IF(HW7=0,2*ATAN(1),ATAN(HW8/HW7))+IF(OR(HW7=0,HW10=0),2*ATAN(1),ATAN(HW8*HW6/HW7/HW10))-IF(OR(HW8=0,HW10=0),2*ATAN(1),ATAN(HW7*HW6/HW8/HW10))-IF(AND(HW6=0,HW7&lt;&gt;0,HW8&lt;&gt;0),2*ATAN(1),IF(OR(HW7=0,HW8=0),0,ATAN(HW7*HW8/HW6/HW10))))</f>
        <v>-0.04113391418081075</v>
      </c>
      <c r="HY25" s="15">
        <f>+(HQ25-HS25-HU25+HW25)*$Y$4</f>
        <v>0.0037525388312894224</v>
      </c>
    </row>
    <row r="26" spans="1:233" ht="17.25" customHeight="1">
      <c r="A26" s="32">
        <v>16</v>
      </c>
      <c r="B26" s="53">
        <f t="shared" si="0"/>
        <v>0.8693090429519035</v>
      </c>
      <c r="C26" s="99">
        <f t="shared" si="1"/>
        <v>0.7192638355919581</v>
      </c>
      <c r="D26" s="100">
        <f t="shared" si="2"/>
        <v>0.2113824728263196</v>
      </c>
      <c r="X26" s="106" t="s">
        <v>116</v>
      </c>
      <c r="Y26" s="12">
        <f>IF(Y6=0,LN((Y6+0.0000000000000001+SQRT(((Y6+0.0000000000000001)^2)+(Y7^2)+(Y8^2)))/SQRT(SQRT((Y7^2)+((Y6+0.0000000000000001)^2))*SQRT((Y8^2)+((Y6+0.0000000000000001)^2)))),LN((Y6+Y10)/SQRT(SQRT(Y11)*SQRT(Y12))))</f>
        <v>0.42629497748448436</v>
      </c>
      <c r="Z26" s="5"/>
      <c r="AA26" s="12">
        <f>IF(AA6=0,LN((AA6+0.0000000000000001+SQRT(((AA6+0.0000000000000001)^2)+(AA7^2)+(AA8^2)))/SQRT(SQRT((AA7^2)+((AA6+0.0000000000000001)^2))*SQRT((AA8^2)+((AA6+0.0000000000000001)^2)))),LN((AA6+AA10)/SQRT(SQRT(AA11)*SQRT(AA12))))</f>
        <v>1.193021061183407</v>
      </c>
      <c r="AB26" s="5"/>
      <c r="AC26" s="12">
        <f>IF(AC6=0,LN((AC6+0.0000000000000001+SQRT(((AC6+0.0000000000000001)^2)+(AC7^2)+(AC8^2)))/SQRT(SQRT((AC7^2)+((AC6+0.0000000000000001)^2))*SQRT((AC8^2)+((AC6+0.0000000000000001)^2)))),LN((AC6+AC10)/SQRT(SQRT(AC11)*SQRT(AC12))))</f>
        <v>0.347945333252848</v>
      </c>
      <c r="AD26" s="4"/>
      <c r="AE26" s="12">
        <f>IF(AE6=0,LN((AE6+0.0000000000000001+SQRT(((AE6+0.0000000000000001)^2)+(AE7^2)+(AE8^2)))/SQRT(SQRT((AE7^2)+((AE6+0.0000000000000001)^2))*SQRT((AE8^2)+((AE6+0.0000000000000001)^2)))),LN((AE6+AE10)/SQRT(SQRT(AE11)*SQRT(AE12))))</f>
        <v>1.5168607794219295</v>
      </c>
      <c r="AG26" s="15">
        <f>+(Y26-AA26-AC26+AE26)*$Y$4</f>
        <v>0.06401042509610384</v>
      </c>
      <c r="AI26" s="12">
        <f>IF(AI6=0,LN((AI6+0.0000000000000001+SQRT(((AI6+0.0000000000000001)^2)+(AI7^2)+(AI8^2)))/SQRT(SQRT((AI7^2)+((AI6+0.0000000000000001)^2))*SQRT((AI8^2)+((AI6+0.0000000000000001)^2)))),LN((AI6+AI10)/SQRT(SQRT(AI11)*SQRT(AI12))))</f>
        <v>0.4893933248594381</v>
      </c>
      <c r="AJ26" s="5"/>
      <c r="AK26" s="12">
        <f>IF(AK6=0,LN((AK6+0.0000000000000001+SQRT(((AK6+0.0000000000000001)^2)+(AK7^2)+(AK8^2)))/SQRT(SQRT((AK7^2)+((AK6+0.0000000000000001)^2))*SQRT((AK8^2)+((AK6+0.0000000000000001)^2)))),LN((AK6+AK10)/SQRT(SQRT(AK11)*SQRT(AK12))))</f>
        <v>1.1988033740290547</v>
      </c>
      <c r="AL26" s="5"/>
      <c r="AM26" s="12">
        <f>IF(AM6=0,LN((AM6+0.0000000000000001+SQRT(((AM6+0.0000000000000001)^2)+(AM7^2)+(AM8^2)))/SQRT(SQRT((AM7^2)+((AM6+0.0000000000000001)^2))*SQRT((AM8^2)+((AM6+0.0000000000000001)^2)))),LN((AM6+AM10)/SQRT(SQRT(AM11)*SQRT(AM12))))</f>
        <v>0.4415409527857791</v>
      </c>
      <c r="AN26" s="4"/>
      <c r="AO26" s="12">
        <f>IF(AO6=0,LN((AO6+0.0000000000000001+SQRT(((AO6+0.0000000000000001)^2)+(AO7^2)+(AO8^2)))/SQRT(SQRT((AO7^2)+((AO6+0.0000000000000001)^2))*SQRT((AO8^2)+((AO6+0.0000000000000001)^2)))),LN((AO6+AO10)/SQRT(SQRT(AO11)*SQRT(AO12))))</f>
        <v>1.5184128956515457</v>
      </c>
      <c r="AQ26" s="15">
        <f>+(AI26-AK26-AM26+AO26)*$Y$4</f>
        <v>0.058483376779650854</v>
      </c>
      <c r="AS26" s="12">
        <f>IF(AS6=0,LN((AS6+0.0000000000000001+SQRT(((AS6+0.0000000000000001)^2)+(AS7^2)+(AS8^2)))/SQRT(SQRT((AS7^2)+((AS6+0.0000000000000001)^2))*SQRT((AS8^2)+((AS6+0.0000000000000001)^2)))),LN((AS6+AS10)/SQRT(SQRT(AS11)*SQRT(AS12))))</f>
        <v>0.5395090814740039</v>
      </c>
      <c r="AT26" s="5"/>
      <c r="AU26" s="12">
        <f>IF(AU6=0,LN((AU6+0.0000000000000001+SQRT(((AU6+0.0000000000000001)^2)+(AU7^2)+(AU8^2)))/SQRT(SQRT((AU7^2)+((AU6+0.0000000000000001)^2))*SQRT((AU8^2)+((AU6+0.0000000000000001)^2)))),LN((AU6+AU10)/SQRT(SQRT(AU11)*SQRT(AU12))))</f>
        <v>1.2014280911645103</v>
      </c>
      <c r="AV26" s="5"/>
      <c r="AW26" s="12">
        <f>IF(AW6=0,LN((AW6+0.0000000000000001+SQRT(((AW6+0.0000000000000001)^2)+(AW7^2)+(AW8^2)))/SQRT(SQRT((AW7^2)+((AW6+0.0000000000000001)^2))*SQRT((AW8^2)+((AW6+0.0000000000000001)^2)))),LN((AW6+AW10)/SQRT(SQRT(AW11)*SQRT(AW12))))</f>
        <v>0.5135824893790716</v>
      </c>
      <c r="AX26" s="4"/>
      <c r="AY26" s="12">
        <f>IF(AY6=0,LN((AY6+0.0000000000000001+SQRT(((AY6+0.0000000000000001)^2)+(AY7^2)+(AY8^2)))/SQRT(SQRT((AY7^2)+((AY6+0.0000000000000001)^2))*SQRT((AY8^2)+((AY6+0.0000000000000001)^2)))),LN((AY6+AY10)/SQRT(SQRT(AY11)*SQRT(AY12))))</f>
        <v>1.509019222933138</v>
      </c>
      <c r="BA26" s="15">
        <f>+(AS26-AU26-AW26+AY26)*$Y$4</f>
        <v>0.05308099436164337</v>
      </c>
      <c r="BC26" s="12">
        <f>IF(BC6=0,LN((BC6+0.0000000000000001+SQRT(((BC6+0.0000000000000001)^2)+(BC7^2)+(BC8^2)))/SQRT(SQRT((BC7^2)+((BC6+0.0000000000000001)^2))*SQRT((BC8^2)+((BC6+0.0000000000000001)^2)))),LN((BC6+BC10)/SQRT(SQRT(BC11)*SQRT(BC12))))</f>
        <v>0.5780392875991034</v>
      </c>
      <c r="BD26" s="5"/>
      <c r="BE26" s="12">
        <f>IF(BE6=0,LN((BE6+0.0000000000000001+SQRT(((BE6+0.0000000000000001)^2)+(BE7^2)+(BE8^2)))/SQRT(SQRT((BE7^2)+((BE6+0.0000000000000001)^2))*SQRT((BE8^2)+((BE6+0.0000000000000001)^2)))),LN((BE6+BE10)/SQRT(SQRT(BE11)*SQRT(BE12))))</f>
        <v>1.2010679253712373</v>
      </c>
      <c r="BF26" s="5"/>
      <c r="BG26" s="12">
        <f>IF(BG6=0,LN((BG6+0.0000000000000001+SQRT(((BG6+0.0000000000000001)^2)+(BG7^2)+(BG8^2)))/SQRT(SQRT((BG7^2)+((BG6+0.0000000000000001)^2))*SQRT((BG8^2)+((BG6+0.0000000000000001)^2)))),LN((BG6+BG10)/SQRT(SQRT(BG11)*SQRT(BG12))))</f>
        <v>0.5666201771647372</v>
      </c>
      <c r="BH26" s="4"/>
      <c r="BI26" s="12">
        <f>IF(BI6=0,LN((BI6+0.0000000000000001+SQRT(((BI6+0.0000000000000001)^2)+(BI7^2)+(BI8^2)))/SQRT(SQRT((BI7^2)+((BI6+0.0000000000000001)^2))*SQRT((BI8^2)+((BI6+0.0000000000000001)^2)))),LN((BI6+BI10)/SQRT(SQRT(BI11)*SQRT(BI12))))</f>
        <v>1.4906997244960976</v>
      </c>
      <c r="BK26" s="15">
        <f>+(BC26-BE26-BG26+BI26)*$Y$4</f>
        <v>0.047913740378662015</v>
      </c>
      <c r="BM26" s="12">
        <f>IF(BM6=0,LN((BM6+0.0000000000000001+SQRT(((BM6+0.0000000000000001)^2)+(BM7^2)+(BM8^2)))/SQRT(SQRT((BM7^2)+((BM6+0.0000000000000001)^2))*SQRT((BM8^2)+((BM6+0.0000000000000001)^2)))),LN((BM6+BM10)/SQRT(SQRT(BM11)*SQRT(BM12))))</f>
        <v>0.6069769236095095</v>
      </c>
      <c r="BN26" s="5"/>
      <c r="BO26" s="12">
        <f>IF(BO6=0,LN((BO6+0.0000000000000001+SQRT(((BO6+0.0000000000000001)^2)+(BO7^2)+(BO8^2)))/SQRT(SQRT((BO7^2)+((BO6+0.0000000000000001)^2))*SQRT((BO8^2)+((BO6+0.0000000000000001)^2)))),LN((BO6+BO10)/SQRT(SQRT(BO11)*SQRT(BO12))))</f>
        <v>1.1979882798965156</v>
      </c>
      <c r="BP26" s="5"/>
      <c r="BQ26" s="12">
        <f>IF(BQ6=0,LN((BQ6+0.0000000000000001+SQRT(((BQ6+0.0000000000000001)^2)+(BQ7^2)+(BQ8^2)))/SQRT(SQRT((BQ7^2)+((BQ6+0.0000000000000001)^2))*SQRT((BQ8^2)+((BQ6+0.0000000000000001)^2)))),LN((BQ6+BQ10)/SQRT(SQRT(BQ11)*SQRT(BQ12))))</f>
        <v>0.6043961098342326</v>
      </c>
      <c r="BR26" s="4"/>
      <c r="BS26" s="12">
        <f>IF(BS6=0,LN((BS6+0.0000000000000001+SQRT(((BS6+0.0000000000000001)^2)+(BS7^2)+(BS8^2)))/SQRT(SQRT((BS7^2)+((BS6+0.0000000000000001)^2))*SQRT((BS8^2)+((BS6+0.0000000000000001)^2)))),LN((BS6+BS10)/SQRT(SQRT(BS11)*SQRT(BS12))))</f>
        <v>1.4660079169547713</v>
      </c>
      <c r="BU26" s="15">
        <f>+(BM26-BO26-BQ26+BS26)*$Y$4</f>
        <v>0.04306739935305208</v>
      </c>
      <c r="BW26" s="12">
        <f>IF(BW6=0,LN((BW6+0.0000000000000001+SQRT(((BW6+0.0000000000000001)^2)+(BW7^2)+(BW8^2)))/SQRT(SQRT((BW7^2)+((BW6+0.0000000000000001)^2))*SQRT((BW8^2)+((BW6+0.0000000000000001)^2)))),LN((BW6+BW10)/SQRT(SQRT(BW11)*SQRT(BW12))))</f>
        <v>0.6284085990944686</v>
      </c>
      <c r="BX26" s="5"/>
      <c r="BY26" s="12">
        <f>IF(BY6=0,LN((BY6+0.0000000000000001+SQRT(((BY6+0.0000000000000001)^2)+(BY7^2)+(BY8^2)))/SQRT(SQRT((BY7^2)+((BY6+0.0000000000000001)^2))*SQRT((BY8^2)+((BY6+0.0000000000000001)^2)))),LN((BY6+BY10)/SQRT(SQRT(BY11)*SQRT(BY12))))</f>
        <v>1.1925188079104425</v>
      </c>
      <c r="BZ26" s="5"/>
      <c r="CA26" s="12">
        <f>IF(CA6=0,LN((CA6+0.0000000000000001+SQRT(((CA6+0.0000000000000001)^2)+(CA7^2)+(CA8^2)))/SQRT(SQRT((CA7^2)+((CA6+0.0000000000000001)^2))*SQRT((CA8^2)+((CA6+0.0000000000000001)^2)))),LN((CA6+CA10)/SQRT(SQRT(CA11)*SQRT(CA12))))</f>
        <v>0.6307450440544945</v>
      </c>
      <c r="CB26" s="4"/>
      <c r="CC26" s="12">
        <f>IF(CC6=0,LN((CC6+0.0000000000000001+SQRT(((CC6+0.0000000000000001)^2)+(CC7^2)+(CC8^2)))/SQRT(SQRT((CC7^2)+((CC6+0.0000000000000001)^2))*SQRT((CC8^2)+((CC6+0.0000000000000001)^2)))),LN((CC6+CC10)/SQRT(SQRT(CC11)*SQRT(CC12))))</f>
        <v>1.4373758929991542</v>
      </c>
      <c r="CE26" s="15">
        <f>+(BW26-BY26-CA26+CC26)*$Y$4</f>
        <v>0.038598358678291</v>
      </c>
      <c r="CG26" s="12">
        <f>IF(CG6=0,LN((CG6+0.0000000000000001+SQRT(((CG6+0.0000000000000001)^2)+(CG7^2)+(CG8^2)))/SQRT(SQRT((CG7^2)+((CG6+0.0000000000000001)^2))*SQRT((CG8^2)+((CG6+0.0000000000000001)^2)))),LN((CG6+CG10)/SQRT(SQRT(CG11)*SQRT(CG12))))</f>
        <v>0.6441886638795643</v>
      </c>
      <c r="CH26" s="5"/>
      <c r="CI26" s="12">
        <f>IF(CI6=0,LN((CI6+0.0000000000000001+SQRT(((CI6+0.0000000000000001)^2)+(CI7^2)+(CI8^2)))/SQRT(SQRT((CI7^2)+((CI6+0.0000000000000001)^2))*SQRT((CI8^2)+((CI6+0.0000000000000001)^2)))),LN((CI6+CI10)/SQRT(SQRT(CI11)*SQRT(CI12))))</f>
        <v>1.18502265397906</v>
      </c>
      <c r="CJ26" s="5"/>
      <c r="CK26" s="12">
        <f>IF(CK6=0,LN((CK6+0.0000000000000001+SQRT(((CK6+0.0000000000000001)^2)+(CK7^2)+(CK8^2)))/SQRT(SQRT((CK7^2)+((CK6+0.0000000000000001)^2))*SQRT((CK8^2)+((CK6+0.0000000000000001)^2)))),LN((CK6+CK10)/SQRT(SQRT(CK11)*SQRT(CK12))))</f>
        <v>0.6489394968189207</v>
      </c>
      <c r="CL26" s="4"/>
      <c r="CM26" s="12">
        <f>IF(CM6=0,LN((CM6+0.0000000000000001+SQRT(((CM6+0.0000000000000001)^2)+(CM7^2)+(CM8^2)))/SQRT(SQRT((CM7^2)+((CM6+0.0000000000000001)^2))*SQRT((CM8^2)+((CM6+0.0000000000000001)^2)))),LN((CM6+CM10)/SQRT(SQRT(CM11)*SQRT(CM12))))</f>
        <v>1.4067596796354005</v>
      </c>
      <c r="CO26" s="15">
        <f>+(CG26-CI26-CK26+CM26)*$Y$4</f>
        <v>0.034534425153598634</v>
      </c>
      <c r="CQ26" s="12">
        <f>IF(CQ6=0,LN((CQ6+0.0000000000000001+SQRT(((CQ6+0.0000000000000001)^2)+(CQ7^2)+(CQ8^2)))/SQRT(SQRT((CQ7^2)+((CQ6+0.0000000000000001)^2))*SQRT((CQ8^2)+((CQ6+0.0000000000000001)^2)))),LN((CQ6+CQ10)/SQRT(SQRT(CQ11)*SQRT(CQ12))))</f>
        <v>0.6558105233714403</v>
      </c>
      <c r="CR26" s="5"/>
      <c r="CS26" s="12">
        <f>IF(CS6=0,LN((CS6+0.0000000000000001+SQRT(((CS6+0.0000000000000001)^2)+(CS7^2)+(CS8^2)))/SQRT(SQRT((CS7^2)+((CS6+0.0000000000000001)^2))*SQRT((CS8^2)+((CS6+0.0000000000000001)^2)))),LN((CS6+CS10)/SQRT(SQRT(CS11)*SQRT(CS12))))</f>
        <v>1.1758684935472503</v>
      </c>
      <c r="CT26" s="5"/>
      <c r="CU26" s="12">
        <f>IF(CU6=0,LN((CU6+0.0000000000000001+SQRT(((CU6+0.0000000000000001)^2)+(CU7^2)+(CU8^2)))/SQRT(SQRT((CU7^2)+((CU6+0.0000000000000001)^2))*SQRT((CU8^2)+((CU6+0.0000000000000001)^2)))),LN((CU6+CU10)/SQRT(SQRT(CU11)*SQRT(CU12))))</f>
        <v>0.6614839765295362</v>
      </c>
      <c r="CV26" s="4"/>
      <c r="CW26" s="12">
        <f>IF(CW6=0,LN((CW6+0.0000000000000001+SQRT(((CW6+0.0000000000000001)^2)+(CW7^2)+(CW8^2)))/SQRT(SQRT((CW7^2)+((CW6+0.0000000000000001)^2))*SQRT((CW8^2)+((CW6+0.0000000000000001)^2)))),LN((CW6+CW10)/SQRT(SQRT(CW11)*SQRT(CW12))))</f>
        <v>1.3755630553756042</v>
      </c>
      <c r="CY26" s="15">
        <f>+(CQ26-CS26-CU26+CW26)*$Y$4</f>
        <v>0.03087941850904134</v>
      </c>
      <c r="DA26" s="12">
        <f>IF(DA6=0,LN((DA6+0.0000000000000001+SQRT(((DA6+0.0000000000000001)^2)+(DA7^2)+(DA8^2)))/SQRT(SQRT((DA7^2)+((DA6+0.0000000000000001)^2))*SQRT((DA8^2)+((DA6+0.0000000000000001)^2)))),LN((DA6+DA10)/SQRT(SQRT(DA11)*SQRT(DA12))))</f>
        <v>0.6644075532529414</v>
      </c>
      <c r="DB26" s="5"/>
      <c r="DC26" s="12">
        <f>IF(DC6=0,LN((DC6+0.0000000000000001+SQRT(((DC6+0.0000000000000001)^2)+(DC7^2)+(DC8^2)))/SQRT(SQRT((DC7^2)+((DC6+0.0000000000000001)^2))*SQRT((DC8^2)+((DC6+0.0000000000000001)^2)))),LN((DC6+DC10)/SQRT(SQRT(DC11)*SQRT(DC12))))</f>
        <v>1.1654085979785003</v>
      </c>
      <c r="DD26" s="5"/>
      <c r="DE26" s="12">
        <f>IF(DE6=0,LN((DE6+0.0000000000000001+SQRT(((DE6+0.0000000000000001)^2)+(DE7^2)+(DE8^2)))/SQRT(SQRT((DE7^2)+((DE6+0.0000000000000001)^2))*SQRT((DE8^2)+((DE6+0.0000000000000001)^2)))),LN((DE6+DE10)/SQRT(SQRT(DE11)*SQRT(DE12))))</f>
        <v>0.6701729657846042</v>
      </c>
      <c r="DF26" s="4"/>
      <c r="DG26" s="12">
        <f>IF(DG6=0,LN((DG6+0.0000000000000001+SQRT(((DG6+0.0000000000000001)^2)+(DG7^2)+(DG8^2)))/SQRT(SQRT((DG7^2)+((DG6+0.0000000000000001)^2))*SQRT((DG8^2)+((DG6+0.0000000000000001)^2)))),LN((DG6+DG10)/SQRT(SQRT(DG11)*SQRT(DG12))))</f>
        <v>1.3447118506093867</v>
      </c>
      <c r="DI26" s="15">
        <f>+(DA26-DC26-DE26+DG26)*$Y$4</f>
        <v>0.027619405065282362</v>
      </c>
      <c r="DK26" s="12">
        <f>IF(DK6=0,LN((DK6+0.0000000000000001+SQRT(((DK6+0.0000000000000001)^2)+(DK7^2)+(DK8^2)))/SQRT(SQRT((DK7^2)+((DK6+0.0000000000000001)^2))*SQRT((DK8^2)+((DK6+0.0000000000000001)^2)))),LN((DK6+DK10)/SQRT(SQRT(DK11)*SQRT(DK12))))</f>
        <v>0.6708111484701798</v>
      </c>
      <c r="DL26" s="5"/>
      <c r="DM26" s="12">
        <f>IF(DM6=0,LN((DM6+0.0000000000000001+SQRT(((DM6+0.0000000000000001)^2)+(DM7^2)+(DM8^2)))/SQRT(SQRT((DM7^2)+((DM6+0.0000000000000001)^2))*SQRT((DM8^2)+((DM6+0.0000000000000001)^2)))),LN((DM6+DM10)/SQRT(SQRT(DM11)*SQRT(DM12))))</f>
        <v>1.1539640667693856</v>
      </c>
      <c r="DN26" s="5"/>
      <c r="DO26" s="12">
        <f>IF(DO6=0,LN((DO6+0.0000000000000001+SQRT(((DO6+0.0000000000000001)^2)+(DO7^2)+(DO8^2)))/SQRT(SQRT((DO7^2)+((DO6+0.0000000000000001)^2))*SQRT((DO8^2)+((DO6+0.0000000000000001)^2)))),LN((DO6+DO10)/SQRT(SQRT(DO11)*SQRT(DO12))))</f>
        <v>0.6762439706606617</v>
      </c>
      <c r="DP26" s="4"/>
      <c r="DQ26" s="12">
        <f>IF(DQ6=0,LN((DQ6+0.0000000000000001+SQRT(((DQ6+0.0000000000000001)^2)+(DQ7^2)+(DQ8^2)))/SQRT(SQRT((DQ7^2)+((DQ6+0.0000000000000001)^2))*SQRT((DQ8^2)+((DQ6+0.0000000000000001)^2)))),LN((DQ6+DQ10)/SQRT(SQRT(DQ11)*SQRT(DQ12))))</f>
        <v>1.3147730966636524</v>
      </c>
      <c r="DS26" s="15">
        <f>+(DK26-DM26-DO26+DQ26)*$Y$4</f>
        <v>0.02472889149493038</v>
      </c>
      <c r="DU26" s="12">
        <f>IF(DU6=0,LN((DU6+0.0000000000000001+SQRT(((DU6+0.0000000000000001)^2)+(DU7^2)+(DU8^2)))/SQRT(SQRT((DU7^2)+((DU6+0.0000000000000001)^2))*SQRT((DU8^2)+((DU6+0.0000000000000001)^2)))),LN((DU6+DU10)/SQRT(SQRT(DU11)*SQRT(DU12))))</f>
        <v>0.6756206940370075</v>
      </c>
      <c r="DV26" s="5"/>
      <c r="DW26" s="12">
        <f>IF(DW6=0,LN((DW6+0.0000000000000001+SQRT(((DW6+0.0000000000000001)^2)+(DW7^2)+(DW8^2)))/SQRT(SQRT((DW7^2)+((DW6+0.0000000000000001)^2))*SQRT((DW8^2)+((DW6+0.0000000000000001)^2)))),LN((DW6+DW10)/SQRT(SQRT(DW11)*SQRT(DW12))))</f>
        <v>1.141816763658393</v>
      </c>
      <c r="DX26" s="5"/>
      <c r="DY26" s="12">
        <f>IF(DY6=0,LN((DY6+0.0000000000000001+SQRT(((DY6+0.0000000000000001)^2)+(DY7^2)+(DY8^2)))/SQRT(SQRT((DY7^2)+((DY6+0.0000000000000001)^2))*SQRT((DY8^2)+((DY6+0.0000000000000001)^2)))),LN((DY6+DY10)/SQRT(SQRT(DY11)*SQRT(DY12))))</f>
        <v>0.6805335214311019</v>
      </c>
      <c r="DZ26" s="4"/>
      <c r="EA26" s="12">
        <f>IF(EA6=0,LN((EA6+0.0000000000000001+SQRT(((EA6+0.0000000000000001)^2)+(EA7^2)+(EA8^2)))/SQRT(SQRT((EA7^2)+((EA6+0.0000000000000001)^2))*SQRT((EA8^2)+((EA6+0.0000000000000001)^2)))),LN((EA6+EA10)/SQRT(SQRT(EA11)*SQRT(EA12))))</f>
        <v>1.2860657033150869</v>
      </c>
      <c r="EC26" s="15">
        <f>+(DU26-DW26-DY26+EA26)*$Y$4</f>
        <v>0.022176031017799976</v>
      </c>
      <c r="EE26" s="12">
        <f>IF(EE6=0,LN((EE6+0.0000000000000001+SQRT(((EE6+0.0000000000000001)^2)+(EE7^2)+(EE8^2)))/SQRT(SQRT((EE7^2)+((EE6+0.0000000000000001)^2))*SQRT((EE8^2)+((EE6+0.0000000000000001)^2)))),LN((EE6+EE10)/SQRT(SQRT(EE11)*SQRT(EE12))))</f>
        <v>0.6792654468559851</v>
      </c>
      <c r="EF26" s="5"/>
      <c r="EG26" s="12">
        <f>IF(EG6=0,LN((EG6+0.0000000000000001+SQRT(((EG6+0.0000000000000001)^2)+(EG7^2)+(EG8^2)))/SQRT(SQRT((EG7^2)+((EG6+0.0000000000000001)^2))*SQRT((EG8^2)+((EG6+0.0000000000000001)^2)))),LN((EG6+EG10)/SQRT(SQRT(EG11)*SQRT(EG12))))</f>
        <v>1.1292066082363648</v>
      </c>
      <c r="EH26" s="5"/>
      <c r="EI26" s="12">
        <f>IF(EI6=0,LN((EI6+0.0000000000000001+SQRT(((EI6+0.0000000000000001)^2)+(EI7^2)+(EI8^2)))/SQRT(SQRT((EI7^2)+((EI6+0.0000000000000001)^2))*SQRT((EI8^2)+((EI6+0.0000000000000001)^2)))),LN((EI6+EI10)/SQRT(SQRT(EI11)*SQRT(EI12))))</f>
        <v>0.6836026462447147</v>
      </c>
      <c r="EJ26" s="4"/>
      <c r="EK26" s="12">
        <f>IF(EK6=0,LN((EK6+0.0000000000000001+SQRT(((EK6+0.0000000000000001)^2)+(EK7^2)+(EK8^2)))/SQRT(SQRT((EK7^2)+((EK6+0.0000000000000001)^2))*SQRT((EK8^2)+((EK6+0.0000000000000001)^2)))),LN((EK6+EK10)/SQRT(SQRT(EK11)*SQRT(EK12))))</f>
        <v>1.2587458120990092</v>
      </c>
      <c r="EM26" s="15">
        <f>+(EE26-EG26-EI26+EK26)*$Y$4</f>
        <v>0.01992651789703714</v>
      </c>
      <c r="EO26" s="12">
        <f>IF(EO6=0,LN((EO6+0.0000000000000001+SQRT(((EO6+0.0000000000000001)^2)+(EO7^2)+(EO8^2)))/SQRT(SQRT((EO7^2)+((EO6+0.0000000000000001)^2))*SQRT((EO8^2)+((EO6+0.0000000000000001)^2)))),LN((EO6+EO10)/SQRT(SQRT(EO11)*SQRT(EO12))))</f>
        <v>0.6820528328379144</v>
      </c>
      <c r="EP26" s="5"/>
      <c r="EQ26" s="12">
        <f>IF(EQ6=0,LN((EQ6+0.0000000000000001+SQRT(((EQ6+0.0000000000000001)^2)+(EQ7^2)+(EQ8^2)))/SQRT(SQRT((EQ7^2)+((EQ6+0.0000000000000001)^2))*SQRT((EQ8^2)+((EQ6+0.0000000000000001)^2)))),LN((EQ6+EQ10)/SQRT(SQRT(EQ11)*SQRT(EQ12))))</f>
        <v>1.1163326172453207</v>
      </c>
      <c r="ER26" s="5"/>
      <c r="ES26" s="12">
        <f>IF(ES6=0,LN((ES6+0.0000000000000001+SQRT(((ES6+0.0000000000000001)^2)+(ES7^2)+(ES8^2)))/SQRT(SQRT((ES7^2)+((ES6+0.0000000000000001)^2))*SQRT((ES8^2)+((ES6+0.0000000000000001)^2)))),LN((ES6+ES10)/SQRT(SQRT(ES11)*SQRT(ES12))))</f>
        <v>0.6858276034616867</v>
      </c>
      <c r="ET26" s="4"/>
      <c r="EU26" s="12">
        <f>IF(EU6=0,LN((EU6+0.0000000000000001+SQRT(((EU6+0.0000000000000001)^2)+(EU7^2)+(EU8^2)))/SQRT(SQRT((EU7^2)+((EU6+0.0000000000000001)^2))*SQRT((EU8^2)+((EU6+0.0000000000000001)^2)))),LN((EU6+EU10)/SQRT(SQRT(EU11)*SQRT(EU12))))</f>
        <v>1.2328668804383098</v>
      </c>
      <c r="EW26" s="15">
        <f>+(EO26-EQ26-ES26+EU26)*$Y$4</f>
        <v>0.017946230622924695</v>
      </c>
      <c r="EY26" s="12">
        <f>IF(EY6=0,LN((EY6+0.0000000000000001+SQRT(((EY6+0.0000000000000001)^2)+(EY7^2)+(EY8^2)))/SQRT(SQRT((EY7^2)+((EY6+0.0000000000000001)^2))*SQRT((EY8^2)+((EY6+0.0000000000000001)^2)))),LN((EY6+EY10)/SQRT(SQRT(EY11)*SQRT(EY12))))</f>
        <v>0.6842039149269491</v>
      </c>
      <c r="EZ26" s="5"/>
      <c r="FA26" s="12">
        <f>IF(FA6=0,LN((FA6+0.0000000000000001+SQRT(((FA6+0.0000000000000001)^2)+(FA7^2)+(FA8^2)))/SQRT(SQRT((FA7^2)+((FA6+0.0000000000000001)^2))*SQRT((FA8^2)+((FA6+0.0000000000000001)^2)))),LN((FA6+FA10)/SQRT(SQRT(FA11)*SQRT(FA12))))</f>
        <v>1.1033562314102299</v>
      </c>
      <c r="FB26" s="5"/>
      <c r="FC26" s="12">
        <f>IF(FC6=0,LN((FC6+0.0000000000000001+SQRT(((FC6+0.0000000000000001)^2)+(FC7^2)+(FC8^2)))/SQRT(SQRT((FC7^2)+((FC6+0.0000000000000001)^2))*SQRT((FC8^2)+((FC6+0.0000000000000001)^2)))),LN((FC6+FC10)/SQRT(SQRT(FC11)*SQRT(FC12))))</f>
        <v>0.6874620182130762</v>
      </c>
      <c r="FD26" s="4"/>
      <c r="FE26" s="12">
        <f>IF(FE6=0,LN((FE6+0.0000000000000001+SQRT(((FE6+0.0000000000000001)^2)+(FE7^2)+(FE8^2)))/SQRT(SQRT((FE7^2)+((FE6+0.0000000000000001)^2))*SQRT((FE8^2)+((FE6+0.0000000000000001)^2)))),LN((FE6+FE10)/SQRT(SQRT(FE11)*SQRT(FE12))))</f>
        <v>1.2084198846668293</v>
      </c>
      <c r="FG26" s="15">
        <f>+(EY26-FA26-FC26+FE26)*$Y$4</f>
        <v>0.016202856511989647</v>
      </c>
      <c r="FI26" s="12">
        <f>IF(FI6=0,LN((FI6+0.0000000000000001+SQRT(((FI6+0.0000000000000001)^2)+(FI7^2)+(FI8^2)))/SQRT(SQRT((FI7^2)+((FI6+0.0000000000000001)^2))*SQRT((FI8^2)+((FI6+0.0000000000000001)^2)))),LN((FI6+FI10)/SQRT(SQRT(FI11)*SQRT(FI12))))</f>
        <v>0.6858786635195677</v>
      </c>
      <c r="FJ26" s="5"/>
      <c r="FK26" s="12">
        <f>IF(FK6=0,LN((FK6+0.0000000000000001+SQRT(((FK6+0.0000000000000001)^2)+(FK7^2)+(FK8^2)))/SQRT(SQRT((FK7^2)+((FK6+0.0000000000000001)^2))*SQRT((FK8^2)+((FK6+0.0000000000000001)^2)))),LN((FK6+FK10)/SQRT(SQRT(FK11)*SQRT(FK12))))</f>
        <v>1.0904057840392</v>
      </c>
      <c r="FL26" s="5"/>
      <c r="FM26" s="12">
        <f>IF(FM6=0,LN((FM6+0.0000000000000001+SQRT(((FM6+0.0000000000000001)^2)+(FM7^2)+(FM8^2)))/SQRT(SQRT((FM7^2)+((FM6+0.0000000000000001)^2))*SQRT((FM8^2)+((FM6+0.0000000000000001)^2)))),LN((FM6+FM10)/SQRT(SQRT(FM11)*SQRT(FM12))))</f>
        <v>0.6886782694368491</v>
      </c>
      <c r="FN26" s="4"/>
      <c r="FO26" s="12">
        <f>IF(FO6=0,LN((FO6+0.0000000000000001+SQRT(((FO6+0.0000000000000001)^2)+(FO7^2)+(FO8^2)))/SQRT(SQRT((FO7^2)+((FO6+0.0000000000000001)^2))*SQRT((FO8^2)+((FO6+0.0000000000000001)^2)))),LN((FO6+FO10)/SQRT(SQRT(FO11)*SQRT(FO12))))</f>
        <v>1.1853594064813817</v>
      </c>
      <c r="FQ26" s="15">
        <f>+(FI26-FK26-FM26+FO26)*$Y$4</f>
        <v>0.014666767255710072</v>
      </c>
      <c r="FS26" s="12">
        <f>IF(FS6=0,LN((FS6+0.0000000000000001+SQRT(((FS6+0.0000000000000001)^2)+(FS7^2)+(FS8^2)))/SQRT(SQRT((FS7^2)+((FS6+0.0000000000000001)^2))*SQRT((FS8^2)+((FS6+0.0000000000000001)^2)))),LN((FS6+FS10)/SQRT(SQRT(FS11)*SQRT(FS12))))</f>
        <v>0.6871937173946838</v>
      </c>
      <c r="FT26" s="5"/>
      <c r="FU26" s="12">
        <f>IF(FU6=0,LN((FU6+0.0000000000000001+SQRT(((FU6+0.0000000000000001)^2)+(FU7^2)+(FU8^2)))/SQRT(SQRT((FU7^2)+((FU6+0.0000000000000001)^2))*SQRT((FU8^2)+((FU6+0.0000000000000001)^2)))),LN((FU6+FU10)/SQRT(SQRT(FU11)*SQRT(FU12))))</f>
        <v>1.0775813163202557</v>
      </c>
      <c r="FV26" s="5"/>
      <c r="FW26" s="12">
        <f>IF(FW6=0,LN((FW6+0.0000000000000001+SQRT(((FW6+0.0000000000000001)^2)+(FW7^2)+(FW8^2)))/SQRT(SQRT((FW7^2)+((FW6+0.0000000000000001)^2))*SQRT((FW8^2)+((FW6+0.0000000000000001)^2)))),LN((FW6+FW10)/SQRT(SQRT(FW11)*SQRT(FW12))))</f>
        <v>0.6895947126426967</v>
      </c>
      <c r="FX26" s="4"/>
      <c r="FY26" s="12">
        <f>IF(FY6=0,LN((FY6+0.0000000000000001+SQRT(((FY6+0.0000000000000001)^2)+(FY7^2)+(FY8^2)))/SQRT(SQRT((FY7^2)+((FY6+0.0000000000000001)^2))*SQRT((FY8^2)+((FY6+0.0000000000000001)^2)))),LN((FY6+FY10)/SQRT(SQRT(FY11)*SQRT(FY12))))</f>
        <v>1.1636202093078662</v>
      </c>
      <c r="GA26" s="15">
        <f>+(FS26-FU26-FW26+FY26)*$Y$4</f>
        <v>0.01331138485507144</v>
      </c>
      <c r="GC26" s="12">
        <f>IF(GC6=0,LN((GC6+0.0000000000000001+SQRT(((GC6+0.0000000000000001)^2)+(GC7^2)+(GC8^2)))/SQRT(SQRT((GC7^2)+((GC6+0.0000000000000001)^2))*SQRT((GC8^2)+((GC6+0.0000000000000001)^2)))),LN((GC6+GC10)/SQRT(SQRT(GC11)*SQRT(GC12))))</f>
        <v>0.6882348150782195</v>
      </c>
      <c r="GD26" s="5"/>
      <c r="GE26" s="12">
        <f>IF(GE6=0,LN((GE6+0.0000000000000001+SQRT(((GE6+0.0000000000000001)^2)+(GE7^2)+(GE8^2)))/SQRT(SQRT((GE7^2)+((GE6+0.0000000000000001)^2))*SQRT((GE8^2)+((GE6+0.0000000000000001)^2)))),LN((GE6+GE10)/SQRT(SQRT(GE11)*SQRT(GE12))))</f>
        <v>1.0649592438039985</v>
      </c>
      <c r="GF26" s="5"/>
      <c r="GG26" s="12">
        <f>IF(GG6=0,LN((GG6+0.0000000000000001+SQRT(((GG6+0.0000000000000001)^2)+(GG7^2)+(GG8^2)))/SQRT(SQRT((GG7^2)+((GG6+0.0000000000000001)^2))*SQRT((GG8^2)+((GG6+0.0000000000000001)^2)))),LN((GG6+GG10)/SQRT(SQRT(GG11)*SQRT(GG12))))</f>
        <v>0.6902935267127249</v>
      </c>
      <c r="GH26" s="4"/>
      <c r="GI26" s="12">
        <f>IF(GI6=0,LN((GI6+0.0000000000000001+SQRT(((GI6+0.0000000000000001)^2)+(GI7^2)+(GI8^2)))/SQRT(SQRT((GI7^2)+((GI6+0.0000000000000001)^2))*SQRT((GI8^2)+((GI6+0.0000000000000001)^2)))),LN((GI6+GI10)/SQRT(SQRT(GI11)*SQRT(GI12))))</f>
        <v>1.1431275902112872</v>
      </c>
      <c r="GK26" s="15">
        <f>+(GC26-GE26-GG26+GI26)*$Y$4</f>
        <v>0.01211322459100725</v>
      </c>
      <c r="GM26" s="12">
        <f>IF(GM6=0,LN((GM6+0.0000000000000001+SQRT(((GM6+0.0000000000000001)^2)+(GM7^2)+(GM8^2)))/SQRT(SQRT((GM7^2)+((GM6+0.0000000000000001)^2))*SQRT((GM8^2)+((GM6+0.0000000000000001)^2)))),LN((GM6+GM10)/SQRT(SQRT(GM11)*SQRT(GM12))))</f>
        <v>0.6890655076204318</v>
      </c>
      <c r="GN26" s="5"/>
      <c r="GO26" s="12">
        <f>IF(GO6=0,LN((GO6+0.0000000000000001+SQRT(((GO6+0.0000000000000001)^2)+(GO7^2)+(GO8^2)))/SQRT(SQRT((GO7^2)+((GO6+0.0000000000000001)^2))*SQRT((GO8^2)+((GO6+0.0000000000000001)^2)))),LN((GO6+GO10)/SQRT(SQRT(GO11)*SQRT(GO12))))</f>
        <v>1.0525966033401015</v>
      </c>
      <c r="GP26" s="5"/>
      <c r="GQ26" s="12">
        <f>IF(GQ6=0,LN((GQ6+0.0000000000000001+SQRT(((GQ6+0.0000000000000001)^2)+(GQ7^2)+(GQ8^2)))/SQRT(SQRT((GQ7^2)+((GQ6+0.0000000000000001)^2))*SQRT((GQ8^2)+((GQ6+0.0000000000000001)^2)))),LN((GQ6+GQ10)/SQRT(SQRT(GQ11)*SQRT(GQ12))))</f>
        <v>0.690832442392583</v>
      </c>
      <c r="GR26" s="4"/>
      <c r="GS26" s="12">
        <f>IF(GS6=0,LN((GS6+0.0000000000000001+SQRT(((GS6+0.0000000000000001)^2)+(GS7^2)+(GS8^2)))/SQRT(SQRT((GS7^2)+((GS6+0.0000000000000001)^2))*SQRT((GS8^2)+((GS6+0.0000000000000001)^2)))),LN((GS6+GS10)/SQRT(SQRT(GS11)*SQRT(GS12))))</f>
        <v>1.1238037249240367</v>
      </c>
      <c r="GU26" s="15">
        <f>+(GM26-GO26-GQ26+GS26)*$Y$4</f>
        <v>0.011051748980320063</v>
      </c>
      <c r="GW26" s="12">
        <f>IF(GW6=0,LN((GW6+0.0000000000000001+SQRT(((GW6+0.0000000000000001)^2)+(GW7^2)+(GW8^2)))/SQRT(SQRT((GW7^2)+((GW6+0.0000000000000001)^2))*SQRT((GW8^2)+((GW6+0.0000000000000001)^2)))),LN((GW6+GW10)/SQRT(SQRT(GW11)*SQRT(GW12))))</f>
        <v>0.6897332926145034</v>
      </c>
      <c r="GX26" s="5"/>
      <c r="GY26" s="12">
        <f>IF(GY6=0,LN((GY6+0.0000000000000001+SQRT(((GY6+0.0000000000000001)^2)+(GY7^2)+(GY8^2)))/SQRT(SQRT((GY7^2)+((GY6+0.0000000000000001)^2))*SQRT((GY8^2)+((GY6+0.0000000000000001)^2)))),LN((GY6+GY10)/SQRT(SQRT(GY11)*SQRT(GY12))))</f>
        <v>1.0405347624826466</v>
      </c>
      <c r="GZ26" s="5"/>
      <c r="HA26" s="12">
        <f>IF(HA6=0,LN((HA6+0.0000000000000001+SQRT(((HA6+0.0000000000000001)^2)+(HA7^2)+(HA8^2)))/SQRT(SQRT((HA7^2)+((HA6+0.0000000000000001)^2))*SQRT((HA8^2)+((HA6+0.0000000000000001)^2)))),LN((HA6+HA10)/SQRT(SQRT(HA11)*SQRT(HA12))))</f>
        <v>0.6912524965088146</v>
      </c>
      <c r="HB26" s="4"/>
      <c r="HC26" s="12">
        <f>IF(HC6=0,LN((HC6+0.0000000000000001+SQRT(((HC6+0.0000000000000001)^2)+(HC7^2)+(HC8^2)))/SQRT(SQRT((HC7^2)+((HC6+0.0000000000000001)^2))*SQRT((HC8^2)+((HC6+0.0000000000000001)^2)))),LN((HC6+HC10)/SQRT(SQRT(HC11)*SQRT(HC12))))</f>
        <v>1.1055714601261653</v>
      </c>
      <c r="HE26" s="15">
        <f>+(GW26-GY26-HA26+HC26)*$Y$4</f>
        <v>0.010109123102994949</v>
      </c>
      <c r="HG26" s="12">
        <f>IF(HG6=0,LN((HG6+0.0000000000000001+SQRT(((HG6+0.0000000000000001)^2)+(HG7^2)+(HG8^2)))/SQRT(SQRT((HG7^2)+((HG6+0.0000000000000001)^2))*SQRT((HG8^2)+((HG6+0.0000000000000001)^2)))),LN((HG6+HG10)/SQRT(SQRT(HG11)*SQRT(HG12))))</f>
        <v>0.6902739597312224</v>
      </c>
      <c r="HH26" s="5"/>
      <c r="HI26" s="12">
        <f>IF(HI6=0,LN((HI6+0.0000000000000001+SQRT(((HI6+0.0000000000000001)^2)+(HI7^2)+(HI8^2)))/SQRT(SQRT((HI7^2)+((HI6+0.0000000000000001)^2))*SQRT((HI8^2)+((HI6+0.0000000000000001)^2)))),LN((HI6+HI10)/SQRT(SQRT(HI11)*SQRT(HI12))))</f>
        <v>1.0288025683767372</v>
      </c>
      <c r="HJ26" s="5"/>
      <c r="HK26" s="12">
        <f>IF(HK6=0,LN((HK6+0.0000000000000001+SQRT(((HK6+0.0000000000000001)^2)+(HK7^2)+(HK8^2)))/SQRT(SQRT((HK7^2)+((HK6+0.0000000000000001)^2))*SQRT((HK8^2)+((HK6+0.0000000000000001)^2)))),LN((HK6+HK10)/SQRT(SQRT(HK11)*SQRT(HK12))))</f>
        <v>0.6915832010443752</v>
      </c>
      <c r="HL26" s="4"/>
      <c r="HM26" s="12">
        <f>IF(HM6=0,LN((HM6+0.0000000000000001+SQRT(((HM6+0.0000000000000001)^2)+(HM7^2)+(HM8^2)))/SQRT(SQRT((HM7^2)+((HM6+0.0000000000000001)^2))*SQRT((HM8^2)+((HM6+0.0000000000000001)^2)))),LN((HM6+HM10)/SQRT(SQRT(HM11)*SQRT(HM12))))</f>
        <v>1.088356492071312</v>
      </c>
      <c r="HO26" s="15">
        <f>+(HG26-HI26-HK26+HM26)*$Y$4</f>
        <v>0.009269929109820737</v>
      </c>
      <c r="HQ26" s="12">
        <f>IF(HQ6=0,LN((HQ6+0.0000000000000001+SQRT(((HQ6+0.0000000000000001)^2)+(HQ7^2)+(HQ8^2)))/SQRT(SQRT((HQ7^2)+((HQ6+0.0000000000000001)^2))*SQRT((HQ8^2)+((HQ6+0.0000000000000001)^2)))),LN((HQ6+HQ10)/SQRT(SQRT(HQ11)*SQRT(HQ12))))</f>
        <v>0.6907146913386203</v>
      </c>
      <c r="HR26" s="5"/>
      <c r="HS26" s="12">
        <f>IF(HS6=0,LN((HS6+0.0000000000000001+SQRT(((HS6+0.0000000000000001)^2)+(HS7^2)+(HS8^2)))/SQRT(SQRT((HS7^2)+((HS6+0.0000000000000001)^2))*SQRT((HS8^2)+((HS6+0.0000000000000001)^2)))),LN((HS6+HS10)/SQRT(SQRT(HS11)*SQRT(HS12))))</f>
        <v>1.017418966657631</v>
      </c>
      <c r="HT26" s="5"/>
      <c r="HU26" s="12">
        <f>IF(HU6=0,LN((HU6+0.0000000000000001+SQRT(((HU6+0.0000000000000001)^2)+(HU7^2)+(HU8^2)))/SQRT(SQRT((HU7^2)+((HU6+0.0000000000000001)^2))*SQRT((HU8^2)+((HU6+0.0000000000000001)^2)))),LN((HU6+HU10)/SQRT(SQRT(HU11)*SQRT(HU12))))</f>
        <v>0.6918460220463984</v>
      </c>
      <c r="HV26" s="4"/>
      <c r="HW26" s="12">
        <f>IF(HW6=0,LN((HW6+0.0000000000000001+SQRT(((HW6+0.0000000000000001)^2)+(HW7^2)+(HW8^2)))/SQRT(SQRT((HW7^2)+((HW6+0.0000000000000001)^2))*SQRT((HW8^2)+((HW6+0.0000000000000001)^2)))),LN((HW6+HW10)/SQRT(SQRT(HW11)*SQRT(HW12))))</f>
        <v>1.0720885332659555</v>
      </c>
      <c r="HY26" s="15">
        <f>+(HQ26-HS26-HU26+HW26)*$Y$4</f>
        <v>0.008520874887991949</v>
      </c>
    </row>
    <row r="27" spans="1:233" ht="12.75">
      <c r="A27" s="32">
        <v>17</v>
      </c>
      <c r="B27" s="53">
        <f t="shared" si="0"/>
        <v>0.819870958438623</v>
      </c>
      <c r="C27" s="99">
        <f t="shared" si="1"/>
        <v>0.6767339368173111</v>
      </c>
      <c r="D27" s="100">
        <f t="shared" si="2"/>
        <v>0.21828171274435298</v>
      </c>
      <c r="X27" s="3"/>
      <c r="Y27" s="13"/>
      <c r="Z27" s="4"/>
      <c r="AA27" s="13"/>
      <c r="AB27" s="4"/>
      <c r="AC27" s="13"/>
      <c r="AD27" s="4"/>
      <c r="AE27" s="13"/>
      <c r="AG27" s="9"/>
      <c r="AI27" s="13"/>
      <c r="AJ27" s="4"/>
      <c r="AK27" s="13"/>
      <c r="AL27" s="4"/>
      <c r="AM27" s="13"/>
      <c r="AN27" s="4"/>
      <c r="AO27" s="13"/>
      <c r="AQ27" s="9"/>
      <c r="AS27" s="13"/>
      <c r="AT27" s="4"/>
      <c r="AU27" s="13"/>
      <c r="AV27" s="4"/>
      <c r="AW27" s="13"/>
      <c r="AX27" s="4"/>
      <c r="AY27" s="13"/>
      <c r="BA27" s="9"/>
      <c r="BC27" s="13"/>
      <c r="BD27" s="4"/>
      <c r="BE27" s="13"/>
      <c r="BF27" s="4"/>
      <c r="BG27" s="13"/>
      <c r="BH27" s="4"/>
      <c r="BI27" s="13"/>
      <c r="BK27" s="9"/>
      <c r="BM27" s="13"/>
      <c r="BN27" s="4"/>
      <c r="BO27" s="13"/>
      <c r="BP27" s="4"/>
      <c r="BQ27" s="13"/>
      <c r="BR27" s="4"/>
      <c r="BS27" s="13"/>
      <c r="BU27" s="9"/>
      <c r="BW27" s="13"/>
      <c r="BX27" s="4"/>
      <c r="BY27" s="13"/>
      <c r="BZ27" s="4"/>
      <c r="CA27" s="13"/>
      <c r="CB27" s="4"/>
      <c r="CC27" s="13"/>
      <c r="CE27" s="9"/>
      <c r="CG27" s="13"/>
      <c r="CH27" s="4"/>
      <c r="CI27" s="13"/>
      <c r="CJ27" s="4"/>
      <c r="CK27" s="13"/>
      <c r="CL27" s="4"/>
      <c r="CM27" s="13"/>
      <c r="CO27" s="9"/>
      <c r="CQ27" s="13"/>
      <c r="CR27" s="4"/>
      <c r="CS27" s="13"/>
      <c r="CT27" s="4"/>
      <c r="CU27" s="13"/>
      <c r="CV27" s="4"/>
      <c r="CW27" s="13"/>
      <c r="CY27" s="9"/>
      <c r="DA27" s="13"/>
      <c r="DB27" s="4"/>
      <c r="DC27" s="13"/>
      <c r="DD27" s="4"/>
      <c r="DE27" s="13"/>
      <c r="DF27" s="4"/>
      <c r="DG27" s="13"/>
      <c r="DI27" s="9"/>
      <c r="DK27" s="13"/>
      <c r="DL27" s="4"/>
      <c r="DM27" s="13"/>
      <c r="DN27" s="4"/>
      <c r="DO27" s="13"/>
      <c r="DP27" s="4"/>
      <c r="DQ27" s="13"/>
      <c r="DS27" s="9"/>
      <c r="DU27" s="13"/>
      <c r="DV27" s="4"/>
      <c r="DW27" s="13"/>
      <c r="DX27" s="4"/>
      <c r="DY27" s="13"/>
      <c r="DZ27" s="4"/>
      <c r="EA27" s="13"/>
      <c r="EC27" s="9"/>
      <c r="EE27" s="13"/>
      <c r="EF27" s="4"/>
      <c r="EG27" s="13"/>
      <c r="EH27" s="4"/>
      <c r="EI27" s="13"/>
      <c r="EJ27" s="4"/>
      <c r="EK27" s="13"/>
      <c r="EM27" s="9"/>
      <c r="EO27" s="13"/>
      <c r="EP27" s="4"/>
      <c r="EQ27" s="13"/>
      <c r="ER27" s="4"/>
      <c r="ES27" s="13"/>
      <c r="ET27" s="4"/>
      <c r="EU27" s="13"/>
      <c r="EW27" s="9"/>
      <c r="EY27" s="13"/>
      <c r="EZ27" s="4"/>
      <c r="FA27" s="13"/>
      <c r="FB27" s="4"/>
      <c r="FC27" s="13"/>
      <c r="FD27" s="4"/>
      <c r="FE27" s="13"/>
      <c r="FG27" s="9"/>
      <c r="FI27" s="13"/>
      <c r="FJ27" s="4"/>
      <c r="FK27" s="13"/>
      <c r="FL27" s="4"/>
      <c r="FM27" s="13"/>
      <c r="FN27" s="4"/>
      <c r="FO27" s="13"/>
      <c r="FQ27" s="9"/>
      <c r="FS27" s="13"/>
      <c r="FT27" s="4"/>
      <c r="FU27" s="13"/>
      <c r="FV27" s="4"/>
      <c r="FW27" s="13"/>
      <c r="FX27" s="4"/>
      <c r="FY27" s="13"/>
      <c r="GA27" s="9"/>
      <c r="GC27" s="13"/>
      <c r="GD27" s="4"/>
      <c r="GE27" s="13"/>
      <c r="GF27" s="4"/>
      <c r="GG27" s="13"/>
      <c r="GH27" s="4"/>
      <c r="GI27" s="13"/>
      <c r="GK27" s="9"/>
      <c r="GM27" s="13"/>
      <c r="GN27" s="4"/>
      <c r="GO27" s="13"/>
      <c r="GP27" s="4"/>
      <c r="GQ27" s="13"/>
      <c r="GR27" s="4"/>
      <c r="GS27" s="13"/>
      <c r="GU27" s="9"/>
      <c r="GW27" s="13"/>
      <c r="GX27" s="4"/>
      <c r="GY27" s="13"/>
      <c r="GZ27" s="4"/>
      <c r="HA27" s="13"/>
      <c r="HB27" s="4"/>
      <c r="HC27" s="13"/>
      <c r="HE27" s="9"/>
      <c r="HG27" s="13"/>
      <c r="HH27" s="4"/>
      <c r="HI27" s="13"/>
      <c r="HJ27" s="4"/>
      <c r="HK27" s="13"/>
      <c r="HL27" s="4"/>
      <c r="HM27" s="13"/>
      <c r="HO27" s="9"/>
      <c r="HQ27" s="13"/>
      <c r="HR27" s="4"/>
      <c r="HS27" s="13"/>
      <c r="HT27" s="4"/>
      <c r="HU27" s="13"/>
      <c r="HV27" s="4"/>
      <c r="HW27" s="13"/>
      <c r="HY27" s="9"/>
    </row>
    <row r="28" spans="1:233" ht="12.75">
      <c r="A28" s="32">
        <v>18</v>
      </c>
      <c r="B28" s="53">
        <f t="shared" si="0"/>
        <v>0.7730048938521541</v>
      </c>
      <c r="C28" s="99">
        <f t="shared" si="1"/>
        <v>0.6369263282325537</v>
      </c>
      <c r="D28" s="100">
        <f t="shared" si="2"/>
        <v>0.22470594106451722</v>
      </c>
      <c r="X28" s="3"/>
      <c r="Y28" s="14" t="s">
        <v>11</v>
      </c>
      <c r="Z28" s="4"/>
      <c r="AA28" s="14" t="s">
        <v>11</v>
      </c>
      <c r="AB28" s="4"/>
      <c r="AC28" s="14" t="s">
        <v>11</v>
      </c>
      <c r="AD28" s="4"/>
      <c r="AE28" s="14" t="s">
        <v>11</v>
      </c>
      <c r="AG28" s="14" t="s">
        <v>11</v>
      </c>
      <c r="AI28" s="14" t="s">
        <v>11</v>
      </c>
      <c r="AJ28" s="4"/>
      <c r="AK28" s="14" t="s">
        <v>11</v>
      </c>
      <c r="AL28" s="4"/>
      <c r="AM28" s="14" t="s">
        <v>11</v>
      </c>
      <c r="AN28" s="4"/>
      <c r="AO28" s="14" t="s">
        <v>11</v>
      </c>
      <c r="AQ28" s="14" t="s">
        <v>6</v>
      </c>
      <c r="AS28" s="14" t="s">
        <v>11</v>
      </c>
      <c r="AT28" s="4"/>
      <c r="AU28" s="14" t="s">
        <v>11</v>
      </c>
      <c r="AV28" s="4"/>
      <c r="AW28" s="14" t="s">
        <v>11</v>
      </c>
      <c r="AX28" s="4"/>
      <c r="AY28" s="14" t="s">
        <v>11</v>
      </c>
      <c r="BA28" s="14" t="s">
        <v>6</v>
      </c>
      <c r="BC28" s="14" t="s">
        <v>11</v>
      </c>
      <c r="BD28" s="4"/>
      <c r="BE28" s="14" t="s">
        <v>11</v>
      </c>
      <c r="BF28" s="4"/>
      <c r="BG28" s="14" t="s">
        <v>11</v>
      </c>
      <c r="BH28" s="4"/>
      <c r="BI28" s="14" t="s">
        <v>11</v>
      </c>
      <c r="BK28" s="14" t="s">
        <v>6</v>
      </c>
      <c r="BM28" s="14" t="s">
        <v>11</v>
      </c>
      <c r="BN28" s="4"/>
      <c r="BO28" s="14" t="s">
        <v>11</v>
      </c>
      <c r="BP28" s="4"/>
      <c r="BQ28" s="14" t="s">
        <v>11</v>
      </c>
      <c r="BR28" s="4"/>
      <c r="BS28" s="14" t="s">
        <v>11</v>
      </c>
      <c r="BU28" s="14" t="s">
        <v>6</v>
      </c>
      <c r="BW28" s="14" t="s">
        <v>11</v>
      </c>
      <c r="BX28" s="4"/>
      <c r="BY28" s="14" t="s">
        <v>11</v>
      </c>
      <c r="BZ28" s="4"/>
      <c r="CA28" s="14" t="s">
        <v>11</v>
      </c>
      <c r="CB28" s="4"/>
      <c r="CC28" s="14" t="s">
        <v>11</v>
      </c>
      <c r="CE28" s="14" t="s">
        <v>6</v>
      </c>
      <c r="CG28" s="14" t="s">
        <v>11</v>
      </c>
      <c r="CH28" s="4"/>
      <c r="CI28" s="14" t="s">
        <v>11</v>
      </c>
      <c r="CJ28" s="4"/>
      <c r="CK28" s="14" t="s">
        <v>11</v>
      </c>
      <c r="CL28" s="4"/>
      <c r="CM28" s="14" t="s">
        <v>11</v>
      </c>
      <c r="CO28" s="14" t="s">
        <v>6</v>
      </c>
      <c r="CQ28" s="14" t="s">
        <v>11</v>
      </c>
      <c r="CR28" s="4"/>
      <c r="CS28" s="14" t="s">
        <v>11</v>
      </c>
      <c r="CT28" s="4"/>
      <c r="CU28" s="14" t="s">
        <v>11</v>
      </c>
      <c r="CV28" s="4"/>
      <c r="CW28" s="14" t="s">
        <v>11</v>
      </c>
      <c r="CY28" s="14" t="s">
        <v>6</v>
      </c>
      <c r="DA28" s="14" t="s">
        <v>11</v>
      </c>
      <c r="DB28" s="4"/>
      <c r="DC28" s="14" t="s">
        <v>11</v>
      </c>
      <c r="DD28" s="4"/>
      <c r="DE28" s="14" t="s">
        <v>11</v>
      </c>
      <c r="DF28" s="4"/>
      <c r="DG28" s="14" t="s">
        <v>11</v>
      </c>
      <c r="DI28" s="14" t="s">
        <v>6</v>
      </c>
      <c r="DK28" s="14" t="s">
        <v>11</v>
      </c>
      <c r="DL28" s="4"/>
      <c r="DM28" s="14" t="s">
        <v>11</v>
      </c>
      <c r="DN28" s="4"/>
      <c r="DO28" s="14" t="s">
        <v>11</v>
      </c>
      <c r="DP28" s="4"/>
      <c r="DQ28" s="14" t="s">
        <v>11</v>
      </c>
      <c r="DS28" s="14" t="s">
        <v>6</v>
      </c>
      <c r="DU28" s="14" t="s">
        <v>11</v>
      </c>
      <c r="DV28" s="4"/>
      <c r="DW28" s="14" t="s">
        <v>11</v>
      </c>
      <c r="DX28" s="4"/>
      <c r="DY28" s="14" t="s">
        <v>11</v>
      </c>
      <c r="DZ28" s="4"/>
      <c r="EA28" s="14" t="s">
        <v>11</v>
      </c>
      <c r="EC28" s="14" t="s">
        <v>6</v>
      </c>
      <c r="EE28" s="14" t="s">
        <v>11</v>
      </c>
      <c r="EF28" s="4"/>
      <c r="EG28" s="14" t="s">
        <v>11</v>
      </c>
      <c r="EH28" s="4"/>
      <c r="EI28" s="14" t="s">
        <v>11</v>
      </c>
      <c r="EJ28" s="4"/>
      <c r="EK28" s="14" t="s">
        <v>11</v>
      </c>
      <c r="EM28" s="14" t="s">
        <v>6</v>
      </c>
      <c r="EO28" s="14" t="s">
        <v>11</v>
      </c>
      <c r="EP28" s="4"/>
      <c r="EQ28" s="14" t="s">
        <v>11</v>
      </c>
      <c r="ER28" s="4"/>
      <c r="ES28" s="14" t="s">
        <v>11</v>
      </c>
      <c r="ET28" s="4"/>
      <c r="EU28" s="14" t="s">
        <v>11</v>
      </c>
      <c r="EW28" s="14" t="s">
        <v>6</v>
      </c>
      <c r="EY28" s="14" t="s">
        <v>11</v>
      </c>
      <c r="EZ28" s="4"/>
      <c r="FA28" s="14" t="s">
        <v>11</v>
      </c>
      <c r="FB28" s="4"/>
      <c r="FC28" s="14" t="s">
        <v>11</v>
      </c>
      <c r="FD28" s="4"/>
      <c r="FE28" s="14" t="s">
        <v>11</v>
      </c>
      <c r="FG28" s="14" t="s">
        <v>6</v>
      </c>
      <c r="FI28" s="14" t="s">
        <v>11</v>
      </c>
      <c r="FJ28" s="4"/>
      <c r="FK28" s="14" t="s">
        <v>11</v>
      </c>
      <c r="FL28" s="4"/>
      <c r="FM28" s="14" t="s">
        <v>11</v>
      </c>
      <c r="FN28" s="4"/>
      <c r="FO28" s="14" t="s">
        <v>11</v>
      </c>
      <c r="FQ28" s="14" t="s">
        <v>6</v>
      </c>
      <c r="FS28" s="14" t="s">
        <v>11</v>
      </c>
      <c r="FT28" s="4"/>
      <c r="FU28" s="14" t="s">
        <v>11</v>
      </c>
      <c r="FV28" s="4"/>
      <c r="FW28" s="14" t="s">
        <v>11</v>
      </c>
      <c r="FX28" s="4"/>
      <c r="FY28" s="14" t="s">
        <v>11</v>
      </c>
      <c r="GA28" s="14" t="s">
        <v>6</v>
      </c>
      <c r="GC28" s="14" t="s">
        <v>11</v>
      </c>
      <c r="GD28" s="4"/>
      <c r="GE28" s="14" t="s">
        <v>11</v>
      </c>
      <c r="GF28" s="4"/>
      <c r="GG28" s="14" t="s">
        <v>11</v>
      </c>
      <c r="GH28" s="4"/>
      <c r="GI28" s="14" t="s">
        <v>11</v>
      </c>
      <c r="GK28" s="14" t="s">
        <v>6</v>
      </c>
      <c r="GM28" s="14" t="s">
        <v>11</v>
      </c>
      <c r="GN28" s="4"/>
      <c r="GO28" s="14" t="s">
        <v>11</v>
      </c>
      <c r="GP28" s="4"/>
      <c r="GQ28" s="14" t="s">
        <v>11</v>
      </c>
      <c r="GR28" s="4"/>
      <c r="GS28" s="14" t="s">
        <v>11</v>
      </c>
      <c r="GU28" s="14" t="s">
        <v>6</v>
      </c>
      <c r="GW28" s="14" t="s">
        <v>11</v>
      </c>
      <c r="GX28" s="4"/>
      <c r="GY28" s="14" t="s">
        <v>11</v>
      </c>
      <c r="GZ28" s="4"/>
      <c r="HA28" s="14" t="s">
        <v>11</v>
      </c>
      <c r="HB28" s="4"/>
      <c r="HC28" s="14" t="s">
        <v>11</v>
      </c>
      <c r="HE28" s="14" t="s">
        <v>6</v>
      </c>
      <c r="HG28" s="14" t="s">
        <v>11</v>
      </c>
      <c r="HH28" s="4"/>
      <c r="HI28" s="14" t="s">
        <v>11</v>
      </c>
      <c r="HJ28" s="4"/>
      <c r="HK28" s="14" t="s">
        <v>11</v>
      </c>
      <c r="HL28" s="4"/>
      <c r="HM28" s="14" t="s">
        <v>11</v>
      </c>
      <c r="HO28" s="14" t="s">
        <v>6</v>
      </c>
      <c r="HQ28" s="14" t="s">
        <v>11</v>
      </c>
      <c r="HR28" s="4"/>
      <c r="HS28" s="14" t="s">
        <v>11</v>
      </c>
      <c r="HT28" s="4"/>
      <c r="HU28" s="14" t="s">
        <v>11</v>
      </c>
      <c r="HV28" s="4"/>
      <c r="HW28" s="14" t="s">
        <v>11</v>
      </c>
      <c r="HY28" s="14" t="s">
        <v>6</v>
      </c>
    </row>
    <row r="29" spans="1:233" ht="15.75">
      <c r="A29" s="32">
        <v>19</v>
      </c>
      <c r="B29" s="53">
        <f t="shared" si="0"/>
        <v>0.7288689507362489</v>
      </c>
      <c r="C29" s="99">
        <f t="shared" si="1"/>
        <v>0.5998151581313096</v>
      </c>
      <c r="D29" s="100">
        <f t="shared" si="2"/>
        <v>0.23064775842142246</v>
      </c>
      <c r="X29" s="3" t="s">
        <v>55</v>
      </c>
      <c r="Y29" s="12">
        <f>IF(Y6=0,0,2*Y6*LN((Y8+Y10)/Y6))+IF(OR(Y6=0,Y7=0,Y8=0),0,Y7*Y7*Y8*Y6/Y11/Y10)</f>
        <v>0</v>
      </c>
      <c r="Z29" s="5"/>
      <c r="AA29" s="12">
        <f>IF(AA6=0,0,2*AA6*LN((AA8+AA10)/AA6))+IF(OR(AA6=0,AA7=0,AA8=0),0,AA7*AA7*AA8*AA6/AA11/AA10)</f>
        <v>0</v>
      </c>
      <c r="AB29" s="5"/>
      <c r="AC29" s="12">
        <f>IF(AC6=0,0,2*AC6*LN((AC8+AC10)/AC6))+IF(OR(AC6=0,AC7=0,AC8=0),0,AC7*AC7*AC8*AC6/AC11/AC10)</f>
        <v>0</v>
      </c>
      <c r="AD29" s="8"/>
      <c r="AE29" s="12">
        <f>IF(AE6=0,0,2*AE6*LN((AE8+AE10)/AE6))+IF(OR(AE6=0,AE7=0,AE8=0),0,AE7*AE7*AE8*AE6/AE11/AE10)</f>
        <v>0</v>
      </c>
      <c r="AG29" s="15">
        <f aca="true" t="shared" si="24" ref="AG29:AG34">+(Y29-AA29-AC29+AE29)*$Y$4</f>
        <v>0</v>
      </c>
      <c r="AI29" s="12">
        <f>IF(AI6=0,0,2*AI6*LN((AI8+AI10)/AI6))+IF(OR(AI6=0,AI7=0,AI8=0),0,AI7*AI7*AI8*AI6/AI11/AI10)</f>
        <v>7.4343616305142195</v>
      </c>
      <c r="AJ29" s="5"/>
      <c r="AK29" s="12">
        <f>IF(AK6=0,0,2*AK6*LN((AK8+AK10)/AK6))+IF(OR(AK6=0,AK7=0,AK8=0),0,AK7*AK7*AK8*AK6/AK11/AK10)</f>
        <v>10.084132527366112</v>
      </c>
      <c r="AL29" s="5"/>
      <c r="AM29" s="12">
        <f>IF(AM6=0,0,2*AM6*LN((AM8+AM10)/AM6))+IF(OR(AM6=0,AM7=0,AM8=0),0,AM7*AM7*AM8*AM6/AM11/AM10)</f>
        <v>1.602607486721766</v>
      </c>
      <c r="AN29" s="8"/>
      <c r="AO29" s="12">
        <f>IF(AO6=0,0,2*AO6*LN((AO8+AO10)/AO6))+IF(OR(AO6=0,AO7=0,AO8=0),0,AO7*AO7*AO8*AO6/AO11/AO10)</f>
        <v>9.661807636774698</v>
      </c>
      <c r="AQ29" s="15">
        <f aca="true" t="shared" si="25" ref="AQ29:AQ34">+(AI29-AK29-AM29+AO29)*$Y$4</f>
        <v>0.8609374049528454</v>
      </c>
      <c r="AS29" s="12">
        <f>IF(AS6=0,0,2*AS6*LN((AS8+AS10)/AS6))+IF(OR(AS6=0,AS7=0,AS8=0),0,AS7*AS7*AS8*AS6/AS11/AS10)</f>
        <v>12.003459472444984</v>
      </c>
      <c r="AT29" s="5"/>
      <c r="AU29" s="12">
        <f>IF(AU6=0,0,2*AU6*LN((AU8+AU10)/AU6))+IF(OR(AU6=0,AU7=0,AU8=0),0,AU7*AU7*AU8*AU6/AU11/AU10)</f>
        <v>17.39593067121977</v>
      </c>
      <c r="AV29" s="5"/>
      <c r="AW29" s="12">
        <f>IF(AW6=0,0,2*AW6*LN((AW8+AW10)/AW6))+IF(OR(AW6=0,AW7=0,AW8=0),0,AW7*AW7*AW8*AW6/AW11/AW10)</f>
        <v>0.7223517850934795</v>
      </c>
      <c r="AX29" s="8"/>
      <c r="AY29" s="12">
        <f>IF(AY6=0,0,2*AY6*LN((AY8+AY10)/AY6))+IF(OR(AY6=0,AY7=0,AY8=0),0,AY7*AY7*AY8*AY6/AY11/AY10)</f>
        <v>16.551396893163474</v>
      </c>
      <c r="BA29" s="15">
        <f aca="true" t="shared" si="26" ref="BA29:BA34">+(AS29-AU29-AW29+AY29)*$Y$4</f>
        <v>1.6610323266082387</v>
      </c>
      <c r="BC29" s="12">
        <f>IF(BC6=0,0,2*BC6*LN((BC8+BC10)/BC6))+IF(OR(BC6=0,BC7=0,BC8=0),0,BC7*BC7*BC8*BC6/BC11/BC10)</f>
        <v>15.378184141317632</v>
      </c>
      <c r="BD29" s="5"/>
      <c r="BE29" s="12">
        <f>IF(BE6=0,0,2*BE6*LN((BE8+BE10)/BE6))+IF(OR(BE6=0,BE7=0,BE8=0),0,BE7*BE7*BE8*BE6/BE11/BE10)</f>
        <v>23.661741110791244</v>
      </c>
      <c r="BF29" s="5"/>
      <c r="BG29" s="12">
        <f>IF(BG6=0,0,2*BG6*LN((BG8+BG10)/BG6))+IF(OR(BG6=0,BG7=0,BG8=0),0,BG7*BG7*BG8*BG6/BG11/BG10)</f>
        <v>-0.6990772315662207</v>
      </c>
      <c r="BH29" s="8"/>
      <c r="BI29" s="12">
        <f>IF(BI6=0,0,2*BI6*LN((BI8+BI10)/BI6))+IF(OR(BI6=0,BI7=0,BI8=0),0,BI7*BI7*BI8*BI6/BI11/BI10)</f>
        <v>22.39523031769131</v>
      </c>
      <c r="BK29" s="15">
        <f aca="true" t="shared" si="27" ref="BK29:BK34">+(BC29-BE29-BG29+BI29)*$Y$4</f>
        <v>2.357204165673766</v>
      </c>
      <c r="BM29" s="12">
        <f>IF(BM6=0,0,2*BM6*LN((BM8+BM10)/BM6))+IF(OR(BM6=0,BM7=0,BM8=0),0,BM7*BM7*BM8*BM6/BM11/BM10)</f>
        <v>17.92055925106834</v>
      </c>
      <c r="BN29" s="5"/>
      <c r="BO29" s="12">
        <f>IF(BO6=0,0,2*BO6*LN((BO8+BO10)/BO6))+IF(OR(BO6=0,BO7=0,BO8=0),0,BO7*BO7*BO8*BO6/BO11/BO10)</f>
        <v>29.24871804259585</v>
      </c>
      <c r="BP29" s="5"/>
      <c r="BQ29" s="12">
        <f>IF(BQ6=0,0,2*BQ6*LN((BQ8+BQ10)/BQ6))+IF(OR(BQ6=0,BQ7=0,BQ8=0),0,BQ7*BQ7*BQ8*BQ6/BQ11/BQ10)</f>
        <v>-2.1855787687165247</v>
      </c>
      <c r="BR29" s="8"/>
      <c r="BS29" s="12">
        <f>IF(BS6=0,0,2*BS6*LN((BS8+BS10)/BS6))+IF(OR(BS6=0,BS7=0,BS8=0),0,BS7*BS7*BS8*BS6/BS11/BS10)</f>
        <v>27.56057770883541</v>
      </c>
      <c r="BU29" s="15">
        <f aca="true" t="shared" si="28" ref="BU29:BU34">+(BM29-BO29-BQ29+BS29)*$Y$4</f>
        <v>2.9313153735858775</v>
      </c>
      <c r="BW29" s="12">
        <f>IF(BW6=0,0,2*BW6*LN((BW8+BW10)/BW6))+IF(OR(BW6=0,BW7=0,BW8=0),0,BW7*BW7*BW8*BW6/BW11/BW10)</f>
        <v>19.837924166089547</v>
      </c>
      <c r="BX29" s="5"/>
      <c r="BY29" s="12">
        <f>IF(BY6=0,0,2*BY6*LN((BY8+BY10)/BY6))+IF(OR(BY6=0,BY7=0,BY8=0),0,BY7*BY7*BY8*BY6/BY11/BY10)</f>
        <v>34.33136830918328</v>
      </c>
      <c r="BZ29" s="5"/>
      <c r="CA29" s="12">
        <f>IF(CA6=0,0,2*CA6*LN((CA8+CA10)/CA6))+IF(OR(CA6=0,CA7=0,CA8=0),0,CA7*CA7*CA8*CA6/CA11/CA10)</f>
        <v>-3.546299546399772</v>
      </c>
      <c r="CB29" s="8"/>
      <c r="CC29" s="12">
        <f>IF(CC6=0,0,2*CC6*LN((CC8+CC10)/CC6))+IF(OR(CC6=0,CC7=0,CC8=0),0,CC7*CC7*CC8*CC6/CC11/CC10)</f>
        <v>32.22206111093353</v>
      </c>
      <c r="CE29" s="15">
        <f aca="true" t="shared" si="29" ref="CE29:CE34">+(BW29-BY29-CA29+CC29)*$Y$4</f>
        <v>3.3860081271086226</v>
      </c>
      <c r="CG29" s="12">
        <f>IF(CG6=0,0,2*CG6*LN((CG8+CG10)/CG6))+IF(OR(CG6=0,CG7=0,CG8=0),0,CG7*CG7*CG8*CG6/CG11/CG10)</f>
        <v>21.282729804269625</v>
      </c>
      <c r="CH29" s="5"/>
      <c r="CI29" s="12">
        <f>IF(CI6=0,0,2*CI6*LN((CI8+CI10)/CI6))+IF(OR(CI6=0,CI7=0,CI8=0),0,CI7*CI7*CI8*CI6/CI11/CI10)</f>
        <v>39.012578115577334</v>
      </c>
      <c r="CJ29" s="5"/>
      <c r="CK29" s="12">
        <f>IF(CK6=0,0,2*CK6*LN((CK8+CK10)/CK6))+IF(OR(CK6=0,CK7=0,CK8=0),0,CK7*CK7*CK8*CK6/CK11/CK10)</f>
        <v>-4.719561880084509</v>
      </c>
      <c r="CL29" s="8"/>
      <c r="CM29" s="12">
        <f>IF(CM6=0,0,2*CM6*LN((CM8+CM10)/CM6))+IF(OR(CM6=0,CM7=0,CM8=0),0,CM7*CM7*CM8*CM6/CM11/CM10)</f>
        <v>36.482681398769586</v>
      </c>
      <c r="CO29" s="15">
        <f aca="true" t="shared" si="30" ref="CO29:CO34">+(CG29-CI29-CK29+CM29)*$Y$4</f>
        <v>3.7357476852903355</v>
      </c>
      <c r="CQ29" s="12">
        <f>IF(CQ6=0,0,2*CQ6*LN((CQ8+CQ10)/CQ6))+IF(OR(CQ6=0,CQ7=0,CQ8=0),0,CQ7*CQ7*CQ8*CQ6/CQ11/CQ10)</f>
        <v>22.372748335805948</v>
      </c>
      <c r="CR29" s="5"/>
      <c r="CS29" s="12">
        <f>IF(CS6=0,0,2*CS6*LN((CS8+CS10)/CS6))+IF(OR(CS6=0,CS7=0,CS8=0),0,CS7*CS7*CS8*CS6/CS11/CS10)</f>
        <v>43.36041671099312</v>
      </c>
      <c r="CT29" s="5"/>
      <c r="CU29" s="12">
        <f>IF(CU6=0,0,2*CU6*LN((CU8+CU10)/CU6))+IF(OR(CU6=0,CU7=0,CU8=0),0,CU7*CU7*CU8*CU6/CU11/CU10)</f>
        <v>-5.703467060834208</v>
      </c>
      <c r="CV29" s="8"/>
      <c r="CW29" s="12">
        <f>IF(CW6=0,0,2*CW6*LN((CW8+CW10)/CW6))+IF(OR(CW6=0,CW7=0,CW8=0),0,CW7*CW7*CW8*CW6/CW11/CW10)</f>
        <v>40.41062182874572</v>
      </c>
      <c r="CY29" s="15">
        <f aca="true" t="shared" si="31" ref="CY29:CY34">+(CQ29-CS29-CU29+CW29)*$Y$4</f>
        <v>3.9989940270712103</v>
      </c>
      <c r="DA29" s="12">
        <f>IF(DA6=0,0,2*DA6*LN((DA8+DA10)/DA6))+IF(OR(DA6=0,DA7=0,DA8=0),0,DA7*DA7*DA8*DA6/DA11/DA10)</f>
        <v>23.197944523998714</v>
      </c>
      <c r="DB29" s="5"/>
      <c r="DC29" s="12">
        <f>IF(DC6=0,0,2*DC6*LN((DC8+DC10)/DC6))+IF(OR(DC6=0,DC7=0,DC8=0),0,DC7*DC7*DC8*DC6/DC11/DC10)</f>
        <v>47.423336285838886</v>
      </c>
      <c r="DD29" s="5"/>
      <c r="DE29" s="12">
        <f>IF(DE6=0,0,2*DE6*LN((DE8+DE10)/DE6))+IF(OR(DE6=0,DE7=0,DE8=0),0,DE7*DE7*DE8*DE6/DE11/DE10)</f>
        <v>-6.519803456560847</v>
      </c>
      <c r="DF29" s="8"/>
      <c r="DG29" s="12">
        <f>IF(DG6=0,0,2*DG6*LN((DG8+DG10)/DG6))+IF(OR(DG6=0,DG7=0,DG8=0),0,DG7*DG7*DG8*DG6/DG11/DG10)</f>
        <v>44.054447806965065</v>
      </c>
      <c r="DI29" s="15">
        <f aca="true" t="shared" si="32" ref="DI29:DI34">+(DA29-DC29-DE29+DG29)*$Y$4</f>
        <v>4.19355123452714</v>
      </c>
      <c r="DK29" s="12">
        <f>IF(DK6=0,0,2*DK6*LN((DK8+DK10)/DK6))+IF(OR(DK6=0,DK7=0,DK8=0),0,DK7*DK7*DK8*DK6/DK11/DK10)</f>
        <v>23.82574115118176</v>
      </c>
      <c r="DL29" s="5"/>
      <c r="DM29" s="12">
        <f>IF(DM6=0,0,2*DM6*LN((DM8+DM10)/DM6))+IF(OR(DM6=0,DM7=0,DM8=0),0,DM7*DM7*DM8*DM6/DM11/DM10)</f>
        <v>51.237627528063584</v>
      </c>
      <c r="DN29" s="5"/>
      <c r="DO29" s="12">
        <f>IF(DO6=0,0,2*DO6*LN((DO8+DO10)/DO6))+IF(OR(DO6=0,DO7=0,DO8=0),0,DO7*DO7*DO8*DO6/DO11/DO10)</f>
        <v>-7.196429254018694</v>
      </c>
      <c r="DP29" s="8"/>
      <c r="DQ29" s="12">
        <f>IF(DQ6=0,0,2*DQ6*LN((DQ8+DQ10)/DQ6))+IF(OR(DQ6=0,DQ7=0,DQ8=0),0,DQ7*DQ7*DQ8*DQ6/DQ11/DQ10)</f>
        <v>47.45056231859646</v>
      </c>
      <c r="DS29" s="15">
        <f aca="true" t="shared" si="33" ref="DS29:DS34">+(DK29-DM29-DO29+DQ29)*$Y$4</f>
        <v>4.334601617528722</v>
      </c>
      <c r="DU29" s="12">
        <f>IF(DU6=0,0,2*DU6*LN((DU8+DU10)/DU6))+IF(OR(DU6=0,DU7=0,DU8=0),0,DU7*DU7*DU8*DU6/DU11/DU10)</f>
        <v>24.30601128625239</v>
      </c>
      <c r="DV29" s="5"/>
      <c r="DW29" s="12">
        <f>IF(DW6=0,0,2*DW6*LN((DW8+DW10)/DW6))+IF(OR(DW6=0,DW7=0,DW8=0),0,DW7*DW7*DW8*DW6/DW11/DW10)</f>
        <v>54.83151480074974</v>
      </c>
      <c r="DX29" s="5"/>
      <c r="DY29" s="12">
        <f>IF(DY6=0,0,2*DY6*LN((DY8+DY10)/DY6))+IF(OR(DY6=0,DY7=0,DY8=0),0,DY7*DY7*DY8*DY6/DY11/DY10)</f>
        <v>-7.759746234925924</v>
      </c>
      <c r="DZ29" s="8"/>
      <c r="EA29" s="12">
        <f>IF(EA6=0,0,2*EA6*LN((EA8+EA10)/EA6))+IF(OR(EA6=0,EA7=0,EA8=0),0,EA7*EA7*EA8*EA6/EA11/EA10)</f>
        <v>50.627300980722545</v>
      </c>
      <c r="EC29" s="15">
        <f aca="true" t="shared" si="34" ref="EC29:EC34">+(DU29-DW29-DY29+EA29)*$Y$4</f>
        <v>4.434302402209061</v>
      </c>
      <c r="EE29" s="12">
        <f>IF(EE6=0,0,2*EE6*LN((EE8+EE10)/EE6))+IF(OR(EE6=0,EE7=0,EE8=0),0,EE7*EE7*EE8*EE6/EE11/EE10)</f>
        <v>24.67544088541129</v>
      </c>
      <c r="EF29" s="5"/>
      <c r="EG29" s="12">
        <f>IF(EG6=0,0,2*EG6*LN((EG8+EG10)/EG6))+IF(OR(EG6=0,EG7=0,EG8=0),0,EG7*EG7*EG8*EG6/EG11/EG10)</f>
        <v>58.22759529317518</v>
      </c>
      <c r="EH29" s="5"/>
      <c r="EI29" s="12">
        <f>IF(EI6=0,0,2*EI6*LN((EI8+EI10)/EI6))+IF(OR(EI6=0,EI7=0,EI8=0),0,EI7*EI7*EI8*EI6/EI11/EI10)</f>
        <v>-8.232170766708087</v>
      </c>
      <c r="EJ29" s="8"/>
      <c r="EK29" s="12">
        <f>IF(EK6=0,0,2*EK6*LN((EK8+EK10)/EK6))+IF(OR(EK6=0,EK7=0,EK8=0),0,EK7*EK7*EK8*EK6/EK11/EK10)</f>
        <v>53.60737107118766</v>
      </c>
      <c r="EM29" s="15">
        <f aca="true" t="shared" si="35" ref="EM29:EM34">+(EE29-EG29-EI29+EK29)*$Y$4</f>
        <v>4.502077536661032</v>
      </c>
      <c r="EO29" s="12">
        <f>IF(EO6=0,0,2*EO6*LN((EO8+EO10)/EO6))+IF(OR(EO6=0,EO7=0,EO8=0),0,EO7*EO7*EO8*EO6/EO11/EO10)</f>
        <v>24.961021593050887</v>
      </c>
      <c r="EP29" s="5"/>
      <c r="EQ29" s="12">
        <f>IF(EQ6=0,0,2*EQ6*LN((EQ8+EQ10)/EQ6))+IF(OR(EQ6=0,EQ7=0,EQ8=0),0,EQ7*EQ7*EQ8*EQ6/EQ11/EQ10)</f>
        <v>61.44438341650453</v>
      </c>
      <c r="ER29" s="5"/>
      <c r="ES29" s="12">
        <f>IF(ES6=0,0,2*ES6*LN((ES8+ES10)/ES6))+IF(OR(ES6=0,ES7=0,ES8=0),0,ES7*ES7*ES8*ES6/ES11/ES10)</f>
        <v>-8.631806526675561</v>
      </c>
      <c r="ET29" s="8"/>
      <c r="EU29" s="12">
        <f>IF(EU6=0,0,2*EU6*LN((EU8+EU10)/EU6))+IF(OR(EU6=0,EU7=0,EU8=0),0,EU7*EU7*EU8*EU6/EU11/EU10)</f>
        <v>56.40939580488858</v>
      </c>
      <c r="EW29" s="15">
        <f aca="true" t="shared" si="36" ref="EW29:EW34">+(EO29-EQ29-ES29+EU29)*$Y$4</f>
        <v>4.545121480895751</v>
      </c>
      <c r="EY29" s="12">
        <f>IF(EY6=0,0,2*EY6*LN((EY8+EY10)/EY6))+IF(OR(EY6=0,EY7=0,EY8=0),0,EY7*EY7*EY8*EY6/EY11/EY10)</f>
        <v>25.182693022098462</v>
      </c>
      <c r="EZ29" s="5"/>
      <c r="FA29" s="12">
        <f>IF(FA6=0,0,2*FA6*LN((FA8+FA10)/FA6))+IF(OR(FA6=0,FA7=0,FA8=0),0,FA7*FA7*FA8*FA6/FA11/FA10)</f>
        <v>64.49733668346853</v>
      </c>
      <c r="FB29" s="5"/>
      <c r="FC29" s="12">
        <f>IF(FC6=0,0,2*FC6*LN((FC8+FC10)/FC6))+IF(OR(FC6=0,FC7=0,FC8=0),0,FC7*FC7*FC8*FC6/FC11/FC10)</f>
        <v>-8.972940066565942</v>
      </c>
      <c r="FD29" s="8"/>
      <c r="FE29" s="12">
        <f>IF(FE6=0,0,2*FE6*LN((FE8+FE10)/FE6))+IF(OR(FE6=0,FE7=0,FE8=0),0,FE7*FE7*FE8*FE6/FE11/FE10)</f>
        <v>59.04894009713731</v>
      </c>
      <c r="FG29" s="15">
        <f aca="true" t="shared" si="37" ref="FG29:FG34">+(EY29-FA29-FC29+FE29)*$Y$4</f>
        <v>4.568898591854418</v>
      </c>
      <c r="FI29" s="12">
        <f>IF(FI6=0,0,2*FI6*LN((FI8+FI10)/FI6))+IF(OR(FI6=0,FI7=0,FI8=0),0,FI7*FI7*FI8*FI6/FI11/FI10)</f>
        <v>25.355278449960217</v>
      </c>
      <c r="FJ29" s="5"/>
      <c r="FK29" s="12">
        <f>IF(FK6=0,0,2*FK6*LN((FK8+FK10)/FK6))+IF(OR(FK6=0,FK7=0,FK8=0),0,FK7*FK7*FK8*FK6/FK11/FK10)</f>
        <v>67.3995640183563</v>
      </c>
      <c r="FL29" s="5"/>
      <c r="FM29" s="12">
        <f>IF(FM6=0,0,2*FM6*LN((FM8+FM10)/FM6))+IF(OR(FM6=0,FM7=0,FM8=0),0,FM7*FM7*FM8*FM6/FM11/FM10)</f>
        <v>-9.26674431536529</v>
      </c>
      <c r="FN29" s="8"/>
      <c r="FO29" s="12">
        <f>IF(FO6=0,0,2*FO6*LN((FO8+FO10)/FO6))+IF(OR(FO6=0,FO7=0,FO8=0),0,FO7*FO7*FO8*FO6/FO11/FO10)</f>
        <v>61.539218760678324</v>
      </c>
      <c r="FQ29" s="15">
        <f aca="true" t="shared" si="38" ref="FQ29:FQ34">+(FI29-FK29-FM29+FO29)*$Y$4</f>
        <v>4.57756314695709</v>
      </c>
      <c r="FS29" s="12">
        <f>IF(FS6=0,0,2*FS6*LN((FS8+FS10)/FS6))+IF(OR(FS6=0,FS7=0,FS8=0),0,FS7*FS7*FS8*FS6/FS11/FS10)</f>
        <v>25.489880490375246</v>
      </c>
      <c r="FT29" s="5"/>
      <c r="FU29" s="12">
        <f>IF(FU6=0,0,2*FU6*LN((FU8+FU10)/FU6))+IF(OR(FU6=0,FU7=0,FU8=0),0,FU7*FU7*FU8*FU6/FU11/FU10)</f>
        <v>70.16233064210107</v>
      </c>
      <c r="FV29" s="5"/>
      <c r="FW29" s="12">
        <f>IF(FW6=0,0,2*FW6*LN((FW8+FW10)/FW6))+IF(OR(FW6=0,FW7=0,FW8=0),0,FW7*FW7*FW8*FW6/FW11/FW10)</f>
        <v>-9.521947550655923</v>
      </c>
      <c r="FX29" s="8"/>
      <c r="FY29" s="12">
        <f>IF(FY6=0,0,2*FY6*LN((FY8+FY10)/FY6))+IF(OR(FY6=0,FY7=0,FY8=0),0,FY7*FY7*FY8*FY6/FY11/FY10)</f>
        <v>63.89160128138667</v>
      </c>
      <c r="GA29" s="15">
        <f aca="true" t="shared" si="39" ref="GA29:GA34">+(FS29-FU29-FW29+FY29)*$Y$4</f>
        <v>4.574287924864364</v>
      </c>
      <c r="GC29" s="12">
        <f>IF(GC6=0,0,2*GC6*LN((GC8+GC10)/GC6))+IF(OR(GC6=0,GC7=0,GC8=0),0,GC7*GC7*GC8*GC6/GC11/GC10)</f>
        <v>25.59488162892916</v>
      </c>
      <c r="GD29" s="5"/>
      <c r="GE29" s="12">
        <f>IF(GE6=0,0,2*GE6*LN((GE8+GE10)/GE6))+IF(OR(GE6=0,GE7=0,GE8=0),0,GE7*GE7*GE8*GE6/GE11/GE10)</f>
        <v>72.7954277123584</v>
      </c>
      <c r="GF29" s="5"/>
      <c r="GG29" s="12">
        <f>IF(GG6=0,0,2*GG6*LN((GG8+GG10)/GG6))+IF(OR(GG6=0,GG7=0,GG8=0),0,GG7*GG7*GG8*GG6/GG11/GG10)</f>
        <v>-9.745392065306637</v>
      </c>
      <c r="GH29" s="8"/>
      <c r="GI29" s="12">
        <f>IF(GI6=0,0,2*GI6*LN((GI8+GI10)/GI6))+IF(OR(GI6=0,GI7=0,GI8=0),0,GI7*GI7*GI8*GI6/GI11/GI10)</f>
        <v>66.11598135277505</v>
      </c>
      <c r="GK29" s="15">
        <f aca="true" t="shared" si="40" ref="GK29:GK34">+(GC29-GE29-GG29+GI29)*$Y$4</f>
        <v>4.5615123434132485</v>
      </c>
      <c r="GM29" s="12">
        <f>IF(GM6=0,0,2*GM6*LN((GM8+GM10)/GM6))+IF(OR(GM6=0,GM7=0,GM8=0),0,GM7*GM7*GM8*GM6/GM11/GM10)</f>
        <v>25.676661821509107</v>
      </c>
      <c r="GN29" s="5"/>
      <c r="GO29" s="12">
        <f>IF(GO6=0,0,2*GO6*LN((GO8+GO10)/GO6))+IF(OR(GO6=0,GO7=0,GO8=0),0,GO7*GO7*GO8*GO6/GO11/GO10)</f>
        <v>75.30744918309145</v>
      </c>
      <c r="GP29" s="5"/>
      <c r="GQ29" s="12">
        <f>IF(GQ6=0,0,2*GQ6*LN((GQ8+GQ10)/GQ6))+IF(OR(GQ6=0,GQ7=0,GQ8=0),0,GQ7*GQ7*GQ8*GQ6/GQ11/GQ10)</f>
        <v>-9.942474558025806</v>
      </c>
      <c r="GR29" s="8"/>
      <c r="GS29" s="12">
        <f>IF(GS6=0,0,2*GS6*LN((GS8+GS10)/GS6))+IF(OR(GS6=0,GS7=0,GS8=0),0,GS7*GS7*GS8*GS6/GS11/GS10)</f>
        <v>68.2210536340405</v>
      </c>
      <c r="GU29" s="15">
        <f aca="true" t="shared" si="41" ref="GU29:GU34">+(GM29-GO29-GQ29+GS29)*$Y$4</f>
        <v>4.541126743131475</v>
      </c>
      <c r="GW29" s="12">
        <f>IF(GW6=0,0,2*GW6*LN((GW8+GW10)/GW6))+IF(OR(GW6=0,GW7=0,GW8=0),0,GW7*GW7*GW8*GW6/GW11/GW10)</f>
        <v>25.740115301950247</v>
      </c>
      <c r="GX29" s="5"/>
      <c r="GY29" s="12">
        <f>IF(GY6=0,0,2*GY6*LN((GY8+GY10)/GY6))+IF(OR(GY6=0,GY7=0,GY8=0),0,GY7*GY7*GY8*GY6/GY11/GY10)</f>
        <v>77.70600328526388</v>
      </c>
      <c r="GZ29" s="5"/>
      <c r="HA29" s="12">
        <f>IF(HA6=0,0,2*HA6*LN((HA8+HA10)/HA6))+IF(OR(HA6=0,HA7=0,HA8=0),0,HA7*HA7*HA8*HA6/HA11/HA10)</f>
        <v>-10.117483809351167</v>
      </c>
      <c r="HB29" s="8"/>
      <c r="HC29" s="12">
        <f>IF(HC6=0,0,2*HC6*LN((HC8+HC10)/HC6))+IF(OR(HC6=0,HC7=0,HC8=0),0,HC7*HC7*HC8*HC6/HC11/HC10)</f>
        <v>70.21452513345011</v>
      </c>
      <c r="HE29" s="15">
        <f aca="true" t="shared" si="42" ref="HE29:HE34">+(GW29-GY29-HA29+HC29)*$Y$4</f>
        <v>4.514608367045076</v>
      </c>
      <c r="HG29" s="12">
        <f>IF(HG6=0,0,2*HG6*LN((HG8+HG10)/HG6))+IF(OR(HG6=0,HG7=0,HG8=0),0,HG7*HG7*HG8*HG6/HG11/HG10)</f>
        <v>25.789025107713535</v>
      </c>
      <c r="HH29" s="5"/>
      <c r="HI29" s="12">
        <f>IF(HI6=0,0,2*HI6*LN((HI8+HI10)/HI6))+IF(OR(HI6=0,HI7=0,HI8=0),0,HI7*HI7*HI8*HI6/HI11/HI10)</f>
        <v>79.99787685599901</v>
      </c>
      <c r="HJ29" s="5"/>
      <c r="HK29" s="12">
        <f>IF(HK6=0,0,2*HK6*LN((HK8+HK10)/HK6))+IF(OR(HK6=0,HK7=0,HK8=0),0,HK7*HK7*HK8*HK6/HK11/HK10)</f>
        <v>-10.273856373364996</v>
      </c>
      <c r="HL29" s="8"/>
      <c r="HM29" s="12">
        <f>IF(HM6=0,0,2*HM6*LN((HM8+HM10)/HM6))+IF(OR(HM6=0,HM7=0,HM8=0),0,HM7*HM7*HM8*HM6/HM11/HM10)</f>
        <v>72.10327944460732</v>
      </c>
      <c r="HO29" s="15">
        <f aca="true" t="shared" si="43" ref="HO29:HO34">+(HG29-HI29-HK29+HM29)*$Y$4</f>
        <v>4.483121648107352</v>
      </c>
      <c r="HQ29" s="12">
        <f>IF(HQ6=0,0,2*HQ6*LN((HQ8+HQ10)/HQ6))+IF(OR(HQ6=0,HQ7=0,HQ8=0),0,HQ7*HQ7*HQ8*HQ6/HQ11/HQ10)</f>
        <v>25.82633649114938</v>
      </c>
      <c r="HR29" s="5"/>
      <c r="HS29" s="12">
        <f>IF(HS6=0,0,2*HS6*LN((HS8+HS10)/HS6))+IF(OR(HS6=0,HS7=0,HS8=0),0,HS7*HS7*HS8*HS6/HS11/HS10)</f>
        <v>82.189164965032</v>
      </c>
      <c r="HT29" s="5"/>
      <c r="HU29" s="12">
        <f>IF(HU6=0,0,2*HU6*LN((HU8+HU10)/HU6))+IF(OR(HU6=0,HU7=0,HU8=0),0,HU7*HU7*HU8*HU6/HU11/HU10)</f>
        <v>-10.414369401262327</v>
      </c>
      <c r="HV29" s="8"/>
      <c r="HW29" s="12">
        <f>IF(HW6=0,0,2*HW6*LN((HW8+HW10)/HW6))+IF(OR(HW6=0,HW7=0,HW8=0),0,HW7*HW7*HW8*HW6/HW11/HW10)</f>
        <v>73.89350628459192</v>
      </c>
      <c r="HY29" s="15">
        <f aca="true" t="shared" si="44" ref="HY29:HY34">+(HQ29-HS29-HU29+HW29)*$Y$4</f>
        <v>4.447592398721672</v>
      </c>
    </row>
    <row r="30" spans="1:233" ht="16.5" thickBot="1">
      <c r="A30" s="33">
        <v>20</v>
      </c>
      <c r="B30" s="53">
        <f t="shared" si="0"/>
        <v>0.6874943265380147</v>
      </c>
      <c r="C30" s="99">
        <f t="shared" si="1"/>
        <v>0.5653064647542235</v>
      </c>
      <c r="D30" s="100">
        <f t="shared" si="2"/>
        <v>0.23610229844688677</v>
      </c>
      <c r="R30" s="85"/>
      <c r="X30" s="3" t="s">
        <v>56</v>
      </c>
      <c r="Y30" s="12">
        <f>IF(Y6=0,0,Y6*LN((Y8+Y10)/Y6))-IF(OR(Y6=0,Y8=0),0,Y8*Y6/Y10)</f>
        <v>0</v>
      </c>
      <c r="Z30" s="5"/>
      <c r="AA30" s="12">
        <f>IF(AA6=0,0,AA6*LN((AA8+AA10)/AA6))-IF(OR(AA6=0,AA8=0),0,AA8*AA6/AA10)</f>
        <v>0</v>
      </c>
      <c r="AB30" s="5"/>
      <c r="AC30" s="12">
        <f>IF(AC6=0,0,AC6*LN((AC8+AC10)/AC6))-IF(OR(AC6=0,AC8=0),0,AC8*AC6/AC10)</f>
        <v>0</v>
      </c>
      <c r="AD30" s="8"/>
      <c r="AE30" s="12">
        <f>IF(AE6=0,0,AE6*LN((AE8+AE10)/AE6))-IF(OR(AE6=0,AE8=0),0,AE8*AE6/AE10)</f>
        <v>0</v>
      </c>
      <c r="AG30" s="15">
        <f t="shared" si="24"/>
        <v>0</v>
      </c>
      <c r="AI30" s="12">
        <f>IF(AI6=0,0,AI6*LN((AI8+AI10)/AI6))-IF(OR(AI6=0,AI8=0),0,AI8*AI6/AI10)</f>
        <v>2.420302278387161</v>
      </c>
      <c r="AJ30" s="5"/>
      <c r="AK30" s="12">
        <f>IF(AK6=0,0,AK6*LN((AK8+AK10)/AK6))-IF(OR(AK6=0,AK8=0),0,AK8*AK6/AK10)</f>
        <v>4.903490293759661</v>
      </c>
      <c r="AL30" s="5"/>
      <c r="AM30" s="12">
        <f>IF(AM6=0,0,AM6*LN((AM8+AM10)/AM6))-IF(OR(AM6=0,AM8=0),0,AM8*AM6/AM10)</f>
        <v>1.8096656659549826</v>
      </c>
      <c r="AN30" s="8"/>
      <c r="AO30" s="12">
        <f>IF(AO6=0,0,AO6*LN((AO8+AO10)/AO6))-IF(OR(AO6=0,AO8=0),0,AO8*AO6/AO10)</f>
        <v>4.903188741236938</v>
      </c>
      <c r="AQ30" s="15">
        <f t="shared" si="25"/>
        <v>0.09713784172687788</v>
      </c>
      <c r="AS30" s="12">
        <f>IF(AS6=0,0,AS6*LN((AS8+AS10)/AS6))-IF(OR(AS6=0,AS8=0),0,AS8*AS6/AS10)</f>
        <v>3.474567587115323</v>
      </c>
      <c r="AT30" s="5"/>
      <c r="AU30" s="12">
        <f>IF(AU6=0,0,AU6*LN((AU8+AU10)/AU6))-IF(OR(AU6=0,AU8=0),0,AU8*AU6/AU10)</f>
        <v>8.420851367336953</v>
      </c>
      <c r="AV30" s="5"/>
      <c r="AW30" s="12">
        <f>IF(AW6=0,0,AW6*LN((AW8+AW10)/AW6))-IF(OR(AW6=0,AW8=0),0,AW8*AW6/AW10)</f>
        <v>2.308941500001076</v>
      </c>
      <c r="AX30" s="8"/>
      <c r="AY30" s="12">
        <f>IF(AY6=0,0,AY6*LN((AY8+AY10)/AY6))-IF(OR(AY6=0,AY8=0),0,AY8*AY6/AY10)</f>
        <v>8.420248411089796</v>
      </c>
      <c r="BA30" s="15">
        <f t="shared" si="26"/>
        <v>0.1854191900938935</v>
      </c>
      <c r="BC30" s="12">
        <f>IF(BC6=0,0,BC6*LN((BC8+BC10)/BC6))-IF(OR(BC6=0,BC8=0),0,BC8*BC6/BC10)</f>
        <v>4.044937351756319</v>
      </c>
      <c r="BD30" s="5"/>
      <c r="BE30" s="12">
        <f>IF(BE6=0,0,BE6*LN((BE8+BE10)/BE6))-IF(OR(BE6=0,BE8=0),0,BE8*BE6/BE10)</f>
        <v>11.415294488176334</v>
      </c>
      <c r="BF30" s="5"/>
      <c r="BG30" s="12">
        <f>IF(BG6=0,0,BG6*LN((BG8+BG10)/BG6))-IF(OR(BG6=0,BG8=0),0,BG8*BG6/BG10)</f>
        <v>2.4207076345095317</v>
      </c>
      <c r="BH30" s="8"/>
      <c r="BI30" s="12">
        <f>IF(BI6=0,0,BI6*LN((BI8+BI10)/BI6))-IF(OR(BI6=0,BI8=0),0,BI8*BI6/BI10)</f>
        <v>11.414390425597423</v>
      </c>
      <c r="BK30" s="15">
        <f t="shared" si="27"/>
        <v>0.25836030218827966</v>
      </c>
      <c r="BM30" s="12">
        <f>IF(BM6=0,0,BM6*LN((BM8+BM10)/BM6))-IF(OR(BM6=0,BM8=0),0,BM8*BM6/BM10)</f>
        <v>4.331803335685947</v>
      </c>
      <c r="BN30" s="5"/>
      <c r="BO30" s="12">
        <f>IF(BO6=0,0,BO6*LN((BO8+BO10)/BO6))-IF(OR(BO6=0,BO8=0),0,BO8*BO6/BO10)</f>
        <v>14.070434594983693</v>
      </c>
      <c r="BP30" s="5"/>
      <c r="BQ30" s="12">
        <f>IF(BQ6=0,0,BQ6*LN((BQ8+BQ10)/BQ6))-IF(OR(BQ6=0,BQ8=0),0,BQ8*BQ6/BQ10)</f>
        <v>2.3640911906722533</v>
      </c>
      <c r="BR30" s="8"/>
      <c r="BS30" s="12">
        <f>IF(BS6=0,0,BS6*LN((BS8+BS10)/BS6))-IF(OR(BS6=0,BS8=0),0,BS8*BS6/BS10)</f>
        <v>14.069229871652864</v>
      </c>
      <c r="BU30" s="15">
        <f t="shared" si="28"/>
        <v>0.31297937678772614</v>
      </c>
      <c r="BW30" s="12">
        <f>IF(BW6=0,0,BW6*LN((BW8+BW10)/BW6))-IF(OR(BW6=0,BW8=0),0,BW8*BW6/BW10)</f>
        <v>4.4363854764218615</v>
      </c>
      <c r="BX30" s="5"/>
      <c r="BY30" s="12">
        <f>IF(BY6=0,0,BY6*LN((BY8+BY10)/BY6))-IF(OR(BY6=0,BY8=0),0,BY8*BY6/BY10)</f>
        <v>16.473562818680012</v>
      </c>
      <c r="BZ30" s="5"/>
      <c r="CA30" s="12">
        <f>IF(CA6=0,0,CA6*LN((CA8+CA10)/CA6))-IF(OR(CA6=0,CA8=0),0,CA8*CA6/CA10)</f>
        <v>2.239131686400759</v>
      </c>
      <c r="CB30" s="8"/>
      <c r="CC30" s="12">
        <f>IF(CC6=0,0,CC6*LN((CC8+CC10)/CC6))-IF(OR(CC6=0,CC8=0),0,CC8*CC6/CC10)</f>
        <v>16.472058027754745</v>
      </c>
      <c r="CE30" s="15">
        <f t="shared" si="29"/>
        <v>0.3494643069951838</v>
      </c>
      <c r="CG30" s="12">
        <f>IF(CG6=0,0,CG6*LN((CG8+CG10)/CG6))-IF(OR(CG6=0,CG8=0),0,CG8*CG6/CG10)</f>
        <v>4.420900689684367</v>
      </c>
      <c r="CH30" s="5"/>
      <c r="CI30" s="12">
        <f>IF(CI6=0,0,CI6*LN((CI8+CI10)/CI6))-IF(OR(CI6=0,CI8=0),0,CI8*CI6/CI10)</f>
        <v>18.67615979752237</v>
      </c>
      <c r="CJ30" s="5"/>
      <c r="CK30" s="12">
        <f>IF(CK6=0,0,CK6*LN((CK8+CK10)/CK6))-IF(OR(CK6=0,CK8=0),0,CK8*CK6/CK10)</f>
        <v>2.094021049965691</v>
      </c>
      <c r="CL30" s="8"/>
      <c r="CM30" s="12">
        <f>IF(CM6=0,0,CM6*LN((CM8+CM10)/CM6))-IF(OR(CM6=0,CM8=0),0,CM8*CM6/CM10)</f>
        <v>18.67435567892769</v>
      </c>
      <c r="CO30" s="15">
        <f t="shared" si="30"/>
        <v>0.37004726224884843</v>
      </c>
      <c r="CQ30" s="12">
        <f>IF(CQ6=0,0,CQ6*LN((CQ8+CQ10)/CQ6))-IF(OR(CQ6=0,CQ8=0),0,CQ8*CQ6/CQ10)</f>
        <v>4.326951169272577</v>
      </c>
      <c r="CR30" s="5"/>
      <c r="CS30" s="12">
        <f>IF(CS6=0,0,CS6*LN((CS8+CS10)/CS6))-IF(OR(CS6=0,CS8=0),0,CS8*CS6/CS10)</f>
        <v>20.712297475291134</v>
      </c>
      <c r="CT30" s="5"/>
      <c r="CU30" s="12">
        <f>IF(CU6=0,0,CU6*LN((CU8+CU10)/CU6))-IF(OR(CU6=0,CU8=0),0,CU8*CU6/CU10)</f>
        <v>1.9507952338064172</v>
      </c>
      <c r="CV30" s="8"/>
      <c r="CW30" s="12">
        <f>IF(CW6=0,0,CW6*LN((CW8+CW10)/CW6))-IF(OR(CW6=0,CW8=0),0,CW8*CW6/CW10)</f>
        <v>20.710194914711018</v>
      </c>
      <c r="CY30" s="15">
        <f t="shared" si="31"/>
        <v>0.37784232977711013</v>
      </c>
      <c r="DA30" s="12">
        <f>IF(DA6=0,0,DA6*LN((DA8+DA10)/DA6))-IF(OR(DA6=0,DA8=0),0,DA8*DA6/DA10)</f>
        <v>4.183370504592214</v>
      </c>
      <c r="DB30" s="5"/>
      <c r="DC30" s="12">
        <f>IF(DC6=0,0,DC6*LN((DC8+DC10)/DC6))-IF(OR(DC6=0,DC8=0),0,DC8*DC6/DC10)</f>
        <v>22.60623900765036</v>
      </c>
      <c r="DD30" s="5"/>
      <c r="DE30" s="12">
        <f>IF(DE6=0,0,DE6*LN((DE8+DE10)/DE6))-IF(OR(DE6=0,DE8=0),0,DE8*DE6/DE10)</f>
        <v>1.818321572977688</v>
      </c>
      <c r="DF30" s="8"/>
      <c r="DG30" s="12">
        <f>IF(DG6=0,0,DG6*LN((DG8+DG10)/DG6))-IF(OR(DG6=0,DG8=0),0,DG8*DG6/DG10)</f>
        <v>22.6038390353234</v>
      </c>
      <c r="DI30" s="15">
        <f t="shared" si="32"/>
        <v>0.37602726066153874</v>
      </c>
      <c r="DK30" s="12">
        <f>IF(DK6=0,0,DK6*LN((DK8+DK10)/DK6))-IF(OR(DK6=0,DK8=0),0,DK8*DK6/DK10)</f>
        <v>4.010363265894864</v>
      </c>
      <c r="DL30" s="5"/>
      <c r="DM30" s="12">
        <f>IF(DM6=0,0,DM6*LN((DM8+DM10)/DM6))-IF(OR(DM6=0,DM8=0),0,DM8*DM6/DM10)</f>
        <v>24.37616649881324</v>
      </c>
      <c r="DN30" s="5"/>
      <c r="DO30" s="12">
        <f>IF(DO6=0,0,DO6*LN((DO8+DO10)/DO6))-IF(OR(DO6=0,DO8=0),0,DO8*DO6/DO10)</f>
        <v>1.6991684797132933</v>
      </c>
      <c r="DP30" s="8"/>
      <c r="DQ30" s="12">
        <f>IF(DQ6=0,0,DQ6*LN((DQ8+DQ10)/DQ6))-IF(OR(DQ6=0,DQ8=0),0,DQ8*DQ6/DQ10)</f>
        <v>24.373470288135724</v>
      </c>
      <c r="DS30" s="15">
        <f t="shared" si="33"/>
        <v>0.3674089594120691</v>
      </c>
      <c r="DU30" s="12">
        <f>IF(DU6=0,0,DU6*LN((DU8+DU10)/DU6))-IF(OR(DU6=0,DU8=0),0,DU8*DU6/DU10)</f>
        <v>3.8220391565425773</v>
      </c>
      <c r="DV30" s="5"/>
      <c r="DW30" s="12">
        <f>IF(DW6=0,0,DW6*LN((DW8+DW10)/DW6))-IF(OR(DW6=0,DW8=0),0,DW8*DW6/DW10)</f>
        <v>26.036228549560978</v>
      </c>
      <c r="DX30" s="5"/>
      <c r="DY30" s="12">
        <f>IF(DY6=0,0,DY6*LN((DY8+DY10)/DY6))-IF(OR(DY6=0,DY8=0),0,DY8*DY6/DY10)</f>
        <v>1.5931318893600692</v>
      </c>
      <c r="DZ30" s="8"/>
      <c r="EA30" s="12">
        <f>IF(EA6=0,0,EA6*LN((EA8+EA10)/EA6))-IF(OR(EA6=0,EA8=0),0,EA8*EA6/EA10)</f>
        <v>26.03323741550112</v>
      </c>
      <c r="EC30" s="15">
        <f t="shared" si="34"/>
        <v>0.3542655554944669</v>
      </c>
      <c r="EE30" s="12">
        <f>IF(EE6=0,0,EE6*LN((EE8+EE10)/EE6))-IF(OR(EE6=0,EE8=0),0,EE8*EE6/EE10)</f>
        <v>3.6281222002018865</v>
      </c>
      <c r="EF30" s="5"/>
      <c r="EG30" s="12">
        <f>IF(EG6=0,0,EG6*LN((EG8+EG10)/EG6))-IF(OR(EG6=0,EG8=0),0,EG8*EG6/EG10)</f>
        <v>27.59775979282248</v>
      </c>
      <c r="EH30" s="5"/>
      <c r="EI30" s="12">
        <f>IF(EI6=0,0,EI6*LN((EI8+EI10)/EI6))-IF(OR(EI6=0,EI8=0),0,EI8*EI6/EI10)</f>
        <v>1.4989549039778884</v>
      </c>
      <c r="EJ30" s="8"/>
      <c r="EK30" s="12">
        <f>IF(EK6=0,0,EK6*LN((EK8+EK10)/EK6))-IF(OR(EK6=0,EK8=0),0,EK8*EK6/EK10)</f>
        <v>27.594475190149925</v>
      </c>
      <c r="EM30" s="15">
        <f t="shared" si="35"/>
        <v>0.33834473911222507</v>
      </c>
      <c r="EO30" s="12">
        <f>IF(EO6=0,0,EO6*LN((EO8+EO10)/EO6))-IF(OR(EO6=0,EO8=0),0,EO8*EO6/EO10)</f>
        <v>3.4351685471104734</v>
      </c>
      <c r="EP30" s="5"/>
      <c r="EQ30" s="12">
        <f>IF(EQ6=0,0,EQ6*LN((EQ8+EQ10)/EQ6))-IF(OR(EQ6=0,EQ8=0),0,EQ8*EQ6/EQ10)</f>
        <v>29.07005305248745</v>
      </c>
      <c r="ER30" s="5"/>
      <c r="ES30" s="12">
        <f>IF(ES6=0,0,ES6*LN((ES8+ES10)/ES6))-IF(OR(ES6=0,ES8=0),0,ES8*ES6/ES10)</f>
        <v>1.4151142936712264</v>
      </c>
      <c r="ET30" s="8"/>
      <c r="EU30" s="12">
        <f>IF(EU6=0,0,EU6*LN((EU8+EU10)/EU6))-IF(OR(EU6=0,EU8=0),0,EU8*EU6/EU10)</f>
        <v>29.06647657382275</v>
      </c>
      <c r="EW30" s="15">
        <f t="shared" si="36"/>
        <v>0.3209324054903153</v>
      </c>
      <c r="EY30" s="12">
        <f>IF(EY6=0,0,EY6*LN((EY8+EY10)/EY6))-IF(OR(EY6=0,EY8=0),0,EY8*EY6/EY10)</f>
        <v>3.247456660999335</v>
      </c>
      <c r="EZ30" s="5"/>
      <c r="FA30" s="12">
        <f>IF(FA6=0,0,FA6*LN((FA8+FA10)/FA6))-IF(OR(FA6=0,FA8=0),0,FA8*FA6/FA10)</f>
        <v>30.4608722452204</v>
      </c>
      <c r="FB30" s="5"/>
      <c r="FC30" s="12">
        <f>IF(FC6=0,0,FC6*LN((FC8+FC10)/FC6))-IF(OR(FC6=0,FC8=0),0,FC8*FC6/FC10)</f>
        <v>1.34014854403227</v>
      </c>
      <c r="FD30" s="8"/>
      <c r="FE30" s="12">
        <f>IF(FE6=0,0,FE6*LN((FE8+FE10)/FE6))-IF(OR(FE6=0,FE8=0),0,FE8*FE6/FE10)</f>
        <v>30.45700561890957</v>
      </c>
      <c r="FG30" s="15">
        <f t="shared" si="37"/>
        <v>0.3029421221241449</v>
      </c>
      <c r="FI30" s="12">
        <f>IF(FI6=0,0,FI6*LN((FI8+FI10)/FI6))-IF(OR(FI6=0,FI8=0),0,FI8*FI6/FI10)</f>
        <v>3.0676431312182384</v>
      </c>
      <c r="FJ30" s="5"/>
      <c r="FK30" s="12">
        <f>IF(FK6=0,0,FK6*LN((FK8+FK10)/FK6))-IF(OR(FK6=0,FK8=0),0,FK8*FK6/FK10)</f>
        <v>31.776806498522394</v>
      </c>
      <c r="FL30" s="5"/>
      <c r="FM30" s="12">
        <f>IF(FM6=0,0,FM6*LN((FM8+FM10)/FM6))-IF(OR(FM6=0,FM8=0),0,FM8*FM6/FM10)</f>
        <v>1.2727722140962827</v>
      </c>
      <c r="FN30" s="8"/>
      <c r="FO30" s="12">
        <f>IF(FO6=0,0,FO6*LN((FO8+FO10)/FO6))-IF(OR(FO6=0,FO8=0),0,FO8*FO6/FO10)</f>
        <v>31.772651586341905</v>
      </c>
      <c r="FQ30" s="15">
        <f t="shared" si="38"/>
        <v>0.28500130386020517</v>
      </c>
      <c r="FS30" s="12">
        <f>IF(FS6=0,0,FS6*LN((FS8+FS10)/FS6))-IF(OR(FS6=0,FS8=0),0,FS8*FS6/FS10)</f>
        <v>2.897244884149824</v>
      </c>
      <c r="FT30" s="5"/>
      <c r="FU30" s="12">
        <f>IF(FU6=0,0,FU6*LN((FU8+FU10)/FU6))-IF(OR(FU6=0,FU8=0),0,FU8*FU6/FU10)</f>
        <v>33.0235225575107</v>
      </c>
      <c r="FV30" s="5"/>
      <c r="FW30" s="12">
        <f>IF(FW6=0,0,FW6*LN((FW8+FW10)/FW6))-IF(OR(FW6=0,FW8=0),0,FW8*FW6/FW10)</f>
        <v>1.2118970341250321</v>
      </c>
      <c r="FX30" s="8"/>
      <c r="FY30" s="12">
        <f>IF(FY6=0,0,FY6*LN((FY8+FY10)/FY6))-IF(OR(FY6=0,FY8=0),0,FY8*FY6/FY10)</f>
        <v>33.01908135220905</v>
      </c>
      <c r="GA30" s="15">
        <f t="shared" si="39"/>
        <v>0.26752460138369966</v>
      </c>
      <c r="GC30" s="12">
        <f>IF(GC6=0,0,GC6*LN((GC8+GC10)/GC6))-IF(OR(GC6=0,GC8=0),0,GC8*GC6/GC10)</f>
        <v>2.736991308188033</v>
      </c>
      <c r="GD30" s="5"/>
      <c r="GE30" s="12">
        <f>IF(GE6=0,0,GE6*LN((GE8+GE10)/GE6))-IF(OR(GE6=0,GE8=0),0,GE8*GE6/GE10)</f>
        <v>34.20594957044114</v>
      </c>
      <c r="GF30" s="5"/>
      <c r="GG30" s="12">
        <f>IF(GG6=0,0,GG6*LN((GG8+GG10)/GG6))-IF(OR(GG6=0,GG8=0),0,GG8*GG6/GG10)</f>
        <v>1.1566164353141932</v>
      </c>
      <c r="GH30" s="8"/>
      <c r="GI30" s="12">
        <f>IF(GI6=0,0,GI6*LN((GI8+GI10)/GI6))-IF(OR(GI6=0,GI8=0),0,GI8*GI6/GI10)</f>
        <v>34.201224193123025</v>
      </c>
      <c r="GK30" s="15">
        <f t="shared" si="40"/>
        <v>0.2507724057979447</v>
      </c>
      <c r="GM30" s="12">
        <f>IF(GM6=0,0,GM6*LN((GM8+GM10)/GM6))-IF(OR(GM6=0,GM8=0),0,GM8*GM6/GM10)</f>
        <v>2.587078996001962</v>
      </c>
      <c r="GN30" s="5"/>
      <c r="GO30" s="12">
        <f>IF(GO6=0,0,GO6*LN((GO8+GO10)/GO6))-IF(OR(GO6=0,GO8=0),0,GO8*GO6/GO10)</f>
        <v>35.32841748530054</v>
      </c>
      <c r="GP30" s="5"/>
      <c r="GQ30" s="12">
        <f>IF(GQ6=0,0,GQ6*LN((GQ8+GQ10)/GQ6))-IF(OR(GQ6=0,GQ8=0),0,GQ8*GQ6/GQ10)</f>
        <v>1.1061788945571172</v>
      </c>
      <c r="GR30" s="8"/>
      <c r="GS30" s="12">
        <f>IF(GS6=0,0,GS6*LN((GS8+GS10)/GS6))-IF(OR(GS6=0,GS8=0),0,GS8*GS6/GS10)</f>
        <v>35.32341018266051</v>
      </c>
      <c r="GU30" s="15">
        <f t="shared" si="41"/>
        <v>0.23489563440351835</v>
      </c>
      <c r="GW30" s="12">
        <f>IF(GW6=0,0,GW6*LN((GW8+GW10)/GW6))-IF(OR(GW6=0,GW8=0),0,GW8*GW6/GW10)</f>
        <v>2.447354088445808</v>
      </c>
      <c r="GX30" s="5"/>
      <c r="GY30" s="12">
        <f>IF(GY6=0,0,GY6*LN((GY8+GY10)/GY6))-IF(OR(GY6=0,GY8=0),0,GY8*GY6/GY10)</f>
        <v>36.394762758335</v>
      </c>
      <c r="GZ30" s="5"/>
      <c r="HA30" s="12">
        <f>IF(HA6=0,0,HA6*LN((HA8+HA10)/HA6))-IF(OR(HA6=0,HA8=0),0,HA8*HA6/HA10)</f>
        <v>1.0599606611528891</v>
      </c>
      <c r="HB30" s="8"/>
      <c r="HC30" s="12">
        <f>IF(HC6=0,0,HC6*LN((HC8+HC10)/HC6))-IF(OR(HC6=0,HC8=0),0,HC8*HC6/HC10)</f>
        <v>36.3894758997473</v>
      </c>
      <c r="HE30" s="15">
        <f t="shared" si="42"/>
        <v>0.21996909228921377</v>
      </c>
      <c r="HG30" s="12">
        <f>IF(HG6=0,0,HG6*LN((HG8+HG10)/HG6))-IF(OR(HG6=0,HG8=0),0,HG8*HG6/HG10)</f>
        <v>2.3174412885697766</v>
      </c>
      <c r="HH30" s="5"/>
      <c r="HI30" s="12">
        <f>IF(HI6=0,0,HI6*LN((HI8+HI10)/HI6))-IF(OR(HI6=0,HI8=0),0,HI8*HI6/HI10)</f>
        <v>37.40841048825262</v>
      </c>
      <c r="HJ30" s="5"/>
      <c r="HK30" s="12">
        <f>IF(HK6=0,0,HK6*LN((HK8+HK10)/HK6))-IF(OR(HK6=0,HK8=0),0,HK8*HK6/HK10)</f>
        <v>1.0174416923718557</v>
      </c>
      <c r="HL30" s="8"/>
      <c r="HM30" s="12">
        <f>IF(HM6=0,0,HM6*LN((HM8+HM10)/HM6))-IF(OR(HM6=0,HM8=0),0,HM8*HM6/HM10)</f>
        <v>37.40284656272467</v>
      </c>
      <c r="HO30" s="15">
        <f t="shared" si="43"/>
        <v>0.20601583550159835</v>
      </c>
      <c r="HQ30" s="12">
        <f>IF(HQ6=0,0,HQ6*LN((HQ8+HQ10)/HQ6))-IF(OR(HQ6=0,HQ8=0),0,HQ8*HQ6/HQ10)</f>
        <v>2.1968339745156946</v>
      </c>
      <c r="HR30" s="5"/>
      <c r="HS30" s="12">
        <f>IF(HS6=0,0,HS6*LN((HS8+HS10)/HS6))-IF(OR(HS6=0,HS8=0),0,HS8*HS6/HS10)</f>
        <v>38.37243920056877</v>
      </c>
      <c r="HT30" s="5"/>
      <c r="HU30" s="12">
        <f>IF(HU6=0,0,HU6*LN((HU8+HU10)/HU6))-IF(OR(HU6=0,HU8=0),0,HU8*HU6/HU10)</f>
        <v>0.9781857171422494</v>
      </c>
      <c r="HV30" s="8"/>
      <c r="HW30" s="12">
        <f>IF(HW6=0,0,HW6*LN((HW8+HW10)/HW6))-IF(OR(HW6=0,HW8=0),0,HW8*HW6/HW10)</f>
        <v>38.3666008135656</v>
      </c>
      <c r="HY30" s="15">
        <f t="shared" si="44"/>
        <v>0.19302468590006847</v>
      </c>
    </row>
    <row r="31" spans="24:233" ht="17.25" thickBot="1" thickTop="1">
      <c r="X31" s="106" t="s">
        <v>117</v>
      </c>
      <c r="Y31" s="12">
        <f>IF(Y6=0,0,Y6*LN((Y7+Y10)/Y6))-IF(OR(Y6=0,Y7=0),0,Y7*Y6/Y10)</f>
        <v>0</v>
      </c>
      <c r="Z31" s="5"/>
      <c r="AA31" s="12">
        <f>IF(AA6=0,0,AA6*LN((AA7+AA10)/AA6))-IF(OR(AA6=0,AA7=0),0,AA7*AA6/AA10)</f>
        <v>0</v>
      </c>
      <c r="AB31" s="5"/>
      <c r="AC31" s="12">
        <f>IF(AC6=0,0,AC6*LN((AC7+AC10)/AC6))-IF(OR(AC6=0,AC7=0),0,AC7*AC6/AC10)</f>
        <v>0</v>
      </c>
      <c r="AD31" s="8"/>
      <c r="AE31" s="12">
        <f>IF(AE6=0,0,AE6*LN((AE7+AE10)/AE6))-IF(OR(AE6=0,AE7=0),0,AE7*AE6/AE10)</f>
        <v>0</v>
      </c>
      <c r="AG31" s="15">
        <f t="shared" si="24"/>
        <v>0</v>
      </c>
      <c r="AI31" s="12">
        <f>IF(AI6=0,0,AI6*LN((AI7+AI10)/AI6))-IF(OR(AI6=0,AI7=0),0,AI7*AI6/AI10)</f>
        <v>2.483668467507568</v>
      </c>
      <c r="AJ31" s="5"/>
      <c r="AK31" s="12">
        <f>IF(AK6=0,0,AK6*LN((AK7+AK10)/AK6))-IF(OR(AK6=0,AK7=0),0,AK7*AK6/AK10)</f>
        <v>0.4550279964697349</v>
      </c>
      <c r="AL31" s="5"/>
      <c r="AM31" s="12">
        <f>IF(AM6=0,0,AM6*LN((AM7+AM10)/AM6))-IF(OR(AM6=0,AM7=0),0,AM7*AM6/AM10)</f>
        <v>1.686123156059626</v>
      </c>
      <c r="AN31" s="8"/>
      <c r="AO31" s="12">
        <f>IF(AO6=0,0,AO6*LN((AO7+AO10)/AO6))-IF(OR(AO6=0,AO7=0),0,AO7*AO6/AO10)</f>
        <v>-0.8311330821847013</v>
      </c>
      <c r="AQ31" s="15">
        <f t="shared" si="25"/>
        <v>-0.07776561462355237</v>
      </c>
      <c r="AS31" s="12">
        <f>IF(AS6=0,0,AS6*LN((AS7+AS10)/AS6))-IF(OR(AS6=0,AS7=0),0,AS7*AS6/AS10)</f>
        <v>3.602105644916284</v>
      </c>
      <c r="AT31" s="5"/>
      <c r="AU31" s="12">
        <f>IF(AU6=0,0,AU6*LN((AU7+AU10)/AU6))-IF(OR(AU6=0,AU7=0),0,AU7*AU6/AU10)</f>
        <v>-0.4386872252787317</v>
      </c>
      <c r="AV31" s="5"/>
      <c r="AW31" s="12">
        <f>IF(AW6=0,0,AW6*LN((AW7+AW10)/AW6))-IF(OR(AW6=0,AW7=0),0,AW7*AW6/AW10)</f>
        <v>2.07836829410466</v>
      </c>
      <c r="AX31" s="8"/>
      <c r="AY31" s="12">
        <f>IF(AY6=0,0,AY6*LN((AY7+AY10)/AY6))-IF(OR(AY6=0,AY7=0),0,AY7*AY6/AY10)</f>
        <v>-2.9146792433656614</v>
      </c>
      <c r="BA31" s="15">
        <f t="shared" si="26"/>
        <v>-0.15155603737919307</v>
      </c>
      <c r="BC31" s="12">
        <f>IF(BC6=0,0,BC6*LN((BC7+BC10)/BC6))-IF(OR(BC6=0,BC7=0),0,BC7*BC6/BC10)</f>
        <v>4.237980819392695</v>
      </c>
      <c r="BD31" s="5"/>
      <c r="BE31" s="12">
        <f>IF(BE6=0,0,BE6*LN((BE7+BE10)/BE6))-IF(OR(BE6=0,BE7=0),0,BE7*BE6/BE10)</f>
        <v>-1.7828659900136579</v>
      </c>
      <c r="BF31" s="5"/>
      <c r="BG31" s="12">
        <f>IF(BG6=0,0,BG6*LN((BG7+BG10)/BG6))-IF(OR(BG6=0,BG7=0),0,BG7*BG6/BG10)</f>
        <v>2.1098461717063497</v>
      </c>
      <c r="BH31" s="8"/>
      <c r="BI31" s="12">
        <f>IF(BI6=0,0,BI6*LN((BI7+BI10)/BI6))-IF(OR(BI6=0,BI7=0),0,BI7*BI6/BI10)</f>
        <v>-5.281069505048363</v>
      </c>
      <c r="BK31" s="15">
        <f t="shared" si="27"/>
        <v>-0.2180532326148056</v>
      </c>
      <c r="BM31" s="12">
        <f>IF(BM6=0,0,BM6*LN((BM7+BM10)/BM6))-IF(OR(BM6=0,BM7=0),0,BM7*BM6/BM10)</f>
        <v>4.591747914652558</v>
      </c>
      <c r="BN31" s="5"/>
      <c r="BO31" s="12">
        <f>IF(BO6=0,0,BO6*LN((BO7+BO10)/BO6))-IF(OR(BO6=0,BO7=0),0,BO7*BO6/BO10)</f>
        <v>-3.363076973337403</v>
      </c>
      <c r="BP31" s="5"/>
      <c r="BQ31" s="12">
        <f>IF(BQ6=0,0,BQ6*LN((BQ7+BQ10)/BQ6))-IF(OR(BQ6=0,BQ7=0),0,BQ7*BQ6/BQ10)</f>
        <v>2.0017150122949383</v>
      </c>
      <c r="BR31" s="8"/>
      <c r="BS31" s="12">
        <f>IF(BS6=0,0,BS6*LN((BS7+BS10)/BS6))-IF(OR(BS6=0,BS7=0),0,BS7*BS6/BS10)</f>
        <v>-7.681193109198915</v>
      </c>
      <c r="BU31" s="15">
        <f t="shared" si="28"/>
        <v>-0.2750329886863705</v>
      </c>
      <c r="BW31" s="12">
        <f>IF(BW6=0,0,BW6*LN((BW7+BW10)/BW6))-IF(OR(BW6=0,BW7=0),0,BW7*BW6/BW10)</f>
        <v>4.764175222583326</v>
      </c>
      <c r="BX31" s="5"/>
      <c r="BY31" s="12">
        <f>IF(BY6=0,0,BY6*LN((BY7+BY10)/BY6))-IF(OR(BY6=0,BY7=0),0,BY7*BY6/BY10)</f>
        <v>-5.066749229274274</v>
      </c>
      <c r="BZ31" s="5"/>
      <c r="CA31" s="12">
        <f>IF(CA6=0,0,CA6*LN((CA7+CA10)/CA6))-IF(OR(CA6=0,CA7=0),0,CA7*CA6/CA10)</f>
        <v>1.8501541243287938</v>
      </c>
      <c r="CB31" s="8"/>
      <c r="CC31" s="12">
        <f>IF(CC6=0,0,CC6*LN((CC7+CC10)/CC6))-IF(OR(CC6=0,CC7=0),0,CC7*CC6/CC10)</f>
        <v>-10.00069606626554</v>
      </c>
      <c r="CE31" s="15">
        <f t="shared" si="29"/>
        <v>-0.3214811659984997</v>
      </c>
      <c r="CG31" s="12">
        <f>IF(CG6=0,0,CG6*LN((CG7+CG10)/CG6))-IF(OR(CG6=0,CG7=0),0,CG7*CG6/CG10)</f>
        <v>4.816599585476322</v>
      </c>
      <c r="CH31" s="5"/>
      <c r="CI31" s="12">
        <f>IF(CI6=0,0,CI6*LN((CI7+CI10)/CI6))-IF(OR(CI6=0,CI7=0),0,CI7*CI6/CI10)</f>
        <v>-6.823205216470749</v>
      </c>
      <c r="CJ31" s="5"/>
      <c r="CK31" s="12">
        <f>IF(CK6=0,0,CK6*LN((CK7+CK10)/CK6))-IF(OR(CK6=0,CK7=0),0,CK7*CK6/CK10)</f>
        <v>1.6971165420159378</v>
      </c>
      <c r="CL31" s="8"/>
      <c r="CM31" s="12">
        <f>IF(CM6=0,0,CM6*LN((CM7+CM10)/CM6))-IF(OR(CM6=0,CM7=0),0,CM7*CM6/CM10)</f>
        <v>-12.188527504173848</v>
      </c>
      <c r="CO31" s="15">
        <f t="shared" si="30"/>
        <v>-0.35743641711099455</v>
      </c>
      <c r="CQ31" s="12">
        <f>IF(CQ6=0,0,CQ6*LN((CQ7+CQ10)/CQ6))-IF(OR(CQ6=0,CQ7=0),0,CQ7*CQ6/CQ10)</f>
        <v>4.789484637471466</v>
      </c>
      <c r="CR31" s="5"/>
      <c r="CS31" s="12">
        <f>IF(CS6=0,0,CS6*LN((CS7+CS10)/CS6))-IF(OR(CS6=0,CS7=0),0,CS7*CS6/CS10)</f>
        <v>-8.585145479117523</v>
      </c>
      <c r="CT31" s="5"/>
      <c r="CU31" s="12">
        <f>IF(CU6=0,0,CU6*LN((CU7+CU10)/CU6))-IF(OR(CU6=0,CU7=0),0,CU7*CU6/CU10)</f>
        <v>1.5585269866845475</v>
      </c>
      <c r="CV31" s="8"/>
      <c r="CW31" s="12">
        <f>IF(CW6=0,0,CW6*LN((CW7+CW10)/CW6))-IF(OR(CW6=0,CW7=0),0,CW7*CW6/CW10)</f>
        <v>-14.226882980721946</v>
      </c>
      <c r="CY31" s="15">
        <f t="shared" si="31"/>
        <v>-0.383687529963948</v>
      </c>
      <c r="DA31" s="12">
        <f>IF(DA6=0,0,DA6*LN((DA7+DA10)/DA6))-IF(OR(DA6=0,DA7=0),0,DA7*DA6/DA10)</f>
        <v>4.710459026487442</v>
      </c>
      <c r="DB31" s="5"/>
      <c r="DC31" s="12">
        <f>IF(DC6=0,0,DC6*LN((DC7+DC10)/DC6))-IF(OR(DC6=0,DC7=0),0,DC7*DC6/DC10)</f>
        <v>-10.320456984002128</v>
      </c>
      <c r="DD31" s="5"/>
      <c r="DE31" s="12">
        <f>IF(DE6=0,0,DE6*LN((DE7+DE10)/DE6))-IF(OR(DE6=0,DE7=0),0,DE7*DE6/DE10)</f>
        <v>1.4383690917586822</v>
      </c>
      <c r="DF31" s="8"/>
      <c r="DG31" s="12">
        <f>IF(DG6=0,0,DG6*LN((DG7+DG10)/DG6))-IF(OR(DG6=0,DG7=0),0,DG7*DG6/DG10)</f>
        <v>-16.114936761021518</v>
      </c>
      <c r="DI31" s="15">
        <f t="shared" si="32"/>
        <v>-0.4014508118053402</v>
      </c>
      <c r="DK31" s="12">
        <f>IF(DK6=0,0,DK6*LN((DK7+DK10)/DK6))-IF(OR(DK6=0,DK7=0),0,DK7*DK6/DK10)</f>
        <v>4.598620104225215</v>
      </c>
      <c r="DL31" s="5"/>
      <c r="DM31" s="12">
        <f>IF(DM6=0,0,DM6*LN((DM7+DM10)/DM6))-IF(OR(DM6=0,DM7=0),0,DM7*DM6/DM10)</f>
        <v>-12.007625206127475</v>
      </c>
      <c r="DN31" s="5"/>
      <c r="DO31" s="12">
        <f>IF(DO6=0,0,DO6*LN((DO7+DO10)/DO6))-IF(OR(DO6=0,DO7=0),0,DO7*DO6/DO10)</f>
        <v>1.335730615829338</v>
      </c>
      <c r="DP31" s="8"/>
      <c r="DQ31" s="12">
        <f>IF(DQ6=0,0,DQ6*LN((DQ7+DQ10)/DQ6))-IF(OR(DQ6=0,DQ7=0),0,DQ7*DQ6/DQ10)</f>
        <v>-17.859844025927696</v>
      </c>
      <c r="DS31" s="15">
        <f t="shared" si="33"/>
        <v>-0.4121045623858337</v>
      </c>
      <c r="DU31" s="12">
        <f>IF(DU6=0,0,DU6*LN((DU7+DU10)/DU6))-IF(OR(DU6=0,DU7=0),0,DU7*DU6/DU10)</f>
        <v>4.467178007617987</v>
      </c>
      <c r="DV31" s="5"/>
      <c r="DW31" s="12">
        <f>IF(DW6=0,0,DW6*LN((DW7+DW10)/DW6))-IF(OR(DW6=0,DW7=0),0,DW7*DW6/DW10)</f>
        <v>-13.63274013225298</v>
      </c>
      <c r="DX31" s="5"/>
      <c r="DY31" s="12">
        <f>IF(DY6=0,0,DY6*LN((DY7+DY10)/DY6))-IF(OR(DY6=0,DY7=0),0,DY7*DY6/DY10)</f>
        <v>1.2481059784472244</v>
      </c>
      <c r="DZ31" s="8"/>
      <c r="EA31" s="12">
        <f>IF(EA6=0,0,EA6*LN((EA7+EA10)/EA6))-IF(OR(EA6=0,EA7=0),0,EA7*EA6/EA10)</f>
        <v>-19.471943984977074</v>
      </c>
      <c r="EC31" s="15">
        <f t="shared" si="34"/>
        <v>-0.41700693127089467</v>
      </c>
      <c r="EE31" s="12">
        <f>IF(EE6=0,0,EE6*LN((EE7+EE10)/EE6))-IF(OR(EE6=0,EE7=0),0,EE7*EE6/EE10)</f>
        <v>4.3252168906282416</v>
      </c>
      <c r="EF31" s="5"/>
      <c r="EG31" s="12">
        <f>IF(EG6=0,0,EG6*LN((EG7+EG10)/EG6))-IF(OR(EG6=0,EG7=0),0,EG7*EG6/EG10)</f>
        <v>-15.187372386632099</v>
      </c>
      <c r="EH31" s="5"/>
      <c r="EI31" s="12">
        <f>IF(EI6=0,0,EI6*LN((EI7+EI10)/EI6))-IF(OR(EI6=0,EI7=0),0,EI7*EI6/EI10)</f>
        <v>1.1728015151279507</v>
      </c>
      <c r="EJ31" s="8"/>
      <c r="EK31" s="12">
        <f>IF(EK6=0,0,EK6*LN((EK7+EK10)/EK6))-IF(OR(EK6=0,EK7=0),0,EK7*EK6/EK10)</f>
        <v>-20.962332998165422</v>
      </c>
      <c r="EM31" s="15">
        <f t="shared" si="35"/>
        <v>-0.41739103779675873</v>
      </c>
      <c r="EO31" s="12">
        <f>IF(EO6=0,0,EO6*LN((EO7+EO10)/EO6))-IF(OR(EO6=0,EO7=0),0,EO7*EO6/EO10)</f>
        <v>4.1789173785025735</v>
      </c>
      <c r="EP31" s="5"/>
      <c r="EQ31" s="12">
        <f>IF(EQ6=0,0,EQ6*LN((EQ7+EQ10)/EQ6))-IF(OR(EQ6=0,EQ7=0),0,EQ7*EQ6/EQ10)</f>
        <v>-16.667011718995752</v>
      </c>
      <c r="ER31" s="5"/>
      <c r="ES31" s="12">
        <f>IF(ES6=0,0,ES6*LN((ES7+ES10)/ES6))-IF(OR(ES6=0,ES7=0),0,ES7*ES6/ES10)</f>
        <v>1.1074451219204535</v>
      </c>
      <c r="ET31" s="8"/>
      <c r="EU31" s="12">
        <f>IF(EU6=0,0,EU6*LN((EU7+EU10)/EU6))-IF(OR(EU6=0,EU7=0),0,EU7*EU6/EU10)</f>
        <v>-22.34172063503886</v>
      </c>
      <c r="EW31" s="15">
        <f t="shared" si="36"/>
        <v>-0.414317982391249</v>
      </c>
      <c r="EY31" s="12">
        <f>IF(EY6=0,0,EY6*LN((EY7+EY10)/EY6))-IF(OR(EY6=0,EY7=0),0,EY7*EY6/EY10)</f>
        <v>4.032419896644226</v>
      </c>
      <c r="EZ31" s="5"/>
      <c r="FA31" s="12">
        <f>IF(FA6=0,0,FA6*LN((FA7+FA10)/FA6))-IF(OR(FA6=0,FA7=0),0,FA7*FA6/FA10)</f>
        <v>-18.069908590906532</v>
      </c>
      <c r="FB31" s="5"/>
      <c r="FC31" s="12">
        <f>IF(FC6=0,0,FC6*LN((FC7+FC10)/FC6))-IF(OR(FC6=0,FC7=0),0,FC7*FC6/FC10)</f>
        <v>1.0501073299559405</v>
      </c>
      <c r="FD31" s="8"/>
      <c r="FE31" s="12">
        <f>IF(FE6=0,0,FE6*LN((FE7+FE10)/FE6))-IF(OR(FE6=0,FE7=0),0,FE7*FE6/FE10)</f>
        <v>-23.619953194868366</v>
      </c>
      <c r="FG31" s="15">
        <f t="shared" si="37"/>
        <v>-0.4086672462675085</v>
      </c>
      <c r="FI31" s="12">
        <f>IF(FI6=0,0,FI6*LN((FI7+FI10)/FI6))-IF(OR(FI6=0,FI7=0),0,FI7*FI6/FI10)</f>
        <v>3.888437310968432</v>
      </c>
      <c r="FJ31" s="5"/>
      <c r="FK31" s="12">
        <f>IF(FK6=0,0,FK6*LN((FK7+FK10)/FK6))-IF(OR(FK6=0,FK7=0),0,FK7*FK6/FK10)</f>
        <v>-19.39621833203148</v>
      </c>
      <c r="FL31" s="5"/>
      <c r="FM31" s="12">
        <f>IF(FM6=0,0,FM6*LN((FM7+FM10)/FM6))-IF(OR(FM6=0,FM7=0),0,FM7*FM6/FM10)</f>
        <v>0.9992730409278874</v>
      </c>
      <c r="FN31" s="8"/>
      <c r="FO31" s="12">
        <f>IF(FO6=0,0,FO6*LN((FO7+FO10)/FO6))-IF(OR(FO6=0,FO7=0),0,FO7*FO6/FO10)</f>
        <v>-24.805870358315108</v>
      </c>
      <c r="FQ31" s="15">
        <f t="shared" si="38"/>
        <v>-0.4011480854086866</v>
      </c>
      <c r="FS31" s="12">
        <f>IF(FS6=0,0,FS6*LN((FS7+FS10)/FS6))-IF(OR(FS6=0,FS7=0),0,FS7*FS6/FS10)</f>
        <v>3.74868923840003</v>
      </c>
      <c r="FT31" s="5"/>
      <c r="FU31" s="12">
        <f>IF(FU6=0,0,FU6*LN((FU7+FU10)/FU6))-IF(OR(FU6=0,FU7=0),0,FU7*FU6/FU10)</f>
        <v>-20.64737505973951</v>
      </c>
      <c r="FV31" s="5"/>
      <c r="FW31" s="12">
        <f>IF(FW6=0,0,FW6*LN((FW7+FW10)/FW6))-IF(OR(FW6=0,FW7=0),0,FW7*FW6/FW10)</f>
        <v>0.9537688213694677</v>
      </c>
      <c r="FX31" s="8"/>
      <c r="FY31" s="12">
        <f>IF(FY6=0,0,FY6*LN((FY7+FY10)/FY6))-IF(OR(FY6=0,FY7=0),0,FY7*FY6/FY10)</f>
        <v>-25.907319023923485</v>
      </c>
      <c r="GA31" s="15">
        <f t="shared" si="39"/>
        <v>-0.3923206823673837</v>
      </c>
      <c r="GC31" s="12">
        <f>IF(GC6=0,0,GC6*LN((GC7+GC10)/GC6))-IF(OR(GC6=0,GC7=0),0,GC7*GC6/GC10)</f>
        <v>3.614208938913089</v>
      </c>
      <c r="GD31" s="5"/>
      <c r="GE31" s="12">
        <f>IF(GE6=0,0,GE6*LN((GE7+GE10)/GE6))-IF(OR(GE6=0,GE7=0),0,GE7*GE6/GE10)</f>
        <v>-21.82563926747659</v>
      </c>
      <c r="GF31" s="5"/>
      <c r="GG31" s="12">
        <f>IF(GG6=0,0,GG6*LN((GG7+GG10)/GG6))-IF(OR(GG6=0,GG7=0),0,GG7*GG6/GG10)</f>
        <v>0.9126875296993733</v>
      </c>
      <c r="GH31" s="8"/>
      <c r="GI31" s="12">
        <f>IF(GI6=0,0,GI6*LN((GI7+GI10)/GI6))-IF(OR(GI6=0,GI7=0),0,GI7*GI6/GI10)</f>
        <v>-26.931234237979886</v>
      </c>
      <c r="GK31" s="15">
        <f t="shared" si="40"/>
        <v>-0.38262019083577364</v>
      </c>
      <c r="GM31" s="12">
        <f>IF(GM6=0,0,GM6*LN((GM7+GM10)/GM6))-IF(OR(GM6=0,GM7=0),0,GM7*GM6/GM10)</f>
        <v>3.4855593463163803</v>
      </c>
      <c r="GN31" s="5"/>
      <c r="GO31" s="12">
        <f>IF(GO6=0,0,GO6*LN((GO7+GO10)/GO6))-IF(OR(GO6=0,GO7=0),0,GO7*GO6/GO10)</f>
        <v>-22.933775273646088</v>
      </c>
      <c r="GP31" s="5"/>
      <c r="GQ31" s="12">
        <f>IF(GQ6=0,0,GQ6*LN((GQ7+GQ10)/GQ6))-IF(OR(GQ6=0,GQ7=0),0,GQ7*GQ6/GQ10)</f>
        <v>0.8753242068487728</v>
      </c>
      <c r="GR31" s="8"/>
      <c r="GS31" s="12">
        <f>IF(GS6=0,0,GS6*LN((GS7+GS10)/GS6))-IF(OR(GS6=0,GS7=0),0,GS7*GS6/GS10)</f>
        <v>-27.883742496335927</v>
      </c>
      <c r="GU31" s="15">
        <f t="shared" si="41"/>
        <v>-0.37237992655551583</v>
      </c>
      <c r="GW31" s="12">
        <f>IF(GW6=0,0,GW6*LN((GW7+GW10)/GW6))-IF(OR(GW6=0,GW7=0),0,GW7*GW6/GW10)</f>
        <v>3.3629845716189344</v>
      </c>
      <c r="GX31" s="5"/>
      <c r="GY31" s="12">
        <f>IF(GY6=0,0,GY6*LN((GY7+GY10)/GY6))-IF(OR(GY6=0,GY7=0),0,GY7*GY6/GY10)</f>
        <v>-23.97482458853718</v>
      </c>
      <c r="GZ31" s="5"/>
      <c r="HA31" s="12">
        <f>IF(HA6=0,0,HA6*LN((HA7+HA10)/HA6))-IF(OR(HA6=0,HA7=0),0,HA7*HA6/HA10)</f>
        <v>0.8411258065444471</v>
      </c>
      <c r="HB31" s="8"/>
      <c r="HC31" s="12">
        <f>IF(HC6=0,0,HC6*LN((HC7+HC10)/HC6))-IF(OR(HC6=0,HC7=0),0,HC7*HC6/HC10)</f>
        <v>-28.770266222893067</v>
      </c>
      <c r="HE31" s="15">
        <f t="shared" si="42"/>
        <v>-0.36185195217518906</v>
      </c>
      <c r="HG31" s="12">
        <f>IF(HG6=0,0,HG6*LN((HG7+HG10)/HG6))-IF(OR(HG6=0,HG7=0),0,HG7*HG6/HG10)</f>
        <v>3.2465157728713625</v>
      </c>
      <c r="HH31" s="5"/>
      <c r="HI31" s="12">
        <f>IF(HI6=0,0,HI6*LN((HI7+HI10)/HI6))-IF(OR(HI6=0,HI7=0),0,HI7*HI6/HI10)</f>
        <v>-24.951949288225933</v>
      </c>
      <c r="HJ31" s="5"/>
      <c r="HK31" s="12">
        <f>IF(HK6=0,0,HK6*LN((HK7+HK10)/HK6))-IF(OR(HK6=0,HK7=0),0,HK7*HK6/HK10)</f>
        <v>0.8096532845133133</v>
      </c>
      <c r="HL31" s="8"/>
      <c r="HM31" s="12">
        <f>IF(HM6=0,0,HM6*LN((HM7+HM10)/HM6))-IF(OR(HM6=0,HM7=0),0,HM7*HM6/HM10)</f>
        <v>-29.59562020578617</v>
      </c>
      <c r="HO31" s="15">
        <f t="shared" si="43"/>
        <v>-0.35122446996438905</v>
      </c>
      <c r="HQ31" s="12">
        <f>IF(HQ6=0,0,HQ6*LN((HQ7+HQ10)/HQ6))-IF(OR(HQ6=0,HQ7=0),0,HQ7*HQ6/HQ10)</f>
        <v>3.136044866409587</v>
      </c>
      <c r="HR31" s="5"/>
      <c r="HS31" s="12">
        <f>IF(HS6=0,0,HS6*LN((HS7+HS10)/HS6))-IF(OR(HS6=0,HS7=0),0,HS7*HS6/HS10)</f>
        <v>-25.868325919522867</v>
      </c>
      <c r="HT31" s="5"/>
      <c r="HU31" s="12">
        <f>IF(HU6=0,0,HU6*LN((HU7+HU10)/HU6))-IF(OR(HU6=0,HU7=0),0,HU7*HU6/HU10)</f>
        <v>0.7805535361248825</v>
      </c>
      <c r="HV31" s="8"/>
      <c r="HW31" s="12">
        <f>IF(HW6=0,0,HW6*LN((HW7+HW10)/HW6))-IF(OR(HW6=0,HW7=0),0,HW7*HW6/HW10)</f>
        <v>-30.364096721655454</v>
      </c>
      <c r="HY31" s="15">
        <f t="shared" si="44"/>
        <v>-0.3406360575427011</v>
      </c>
    </row>
    <row r="32" spans="1:233" ht="17.25" thickBot="1" thickTop="1">
      <c r="A32" s="45" t="s">
        <v>23</v>
      </c>
      <c r="B32" s="31" t="s">
        <v>34</v>
      </c>
      <c r="C32" s="31" t="s">
        <v>40</v>
      </c>
      <c r="D32" s="31" t="s">
        <v>47</v>
      </c>
      <c r="E32" s="102" t="s">
        <v>95</v>
      </c>
      <c r="F32" s="102" t="s">
        <v>96</v>
      </c>
      <c r="G32" s="103" t="s">
        <v>97</v>
      </c>
      <c r="H32" s="28" t="s">
        <v>74</v>
      </c>
      <c r="I32" s="56" t="s">
        <v>75</v>
      </c>
      <c r="J32" s="52" t="s">
        <v>76</v>
      </c>
      <c r="K32" s="52" t="s">
        <v>77</v>
      </c>
      <c r="L32" s="104" t="s">
        <v>98</v>
      </c>
      <c r="M32" s="28" t="s">
        <v>78</v>
      </c>
      <c r="N32" s="56" t="s">
        <v>79</v>
      </c>
      <c r="O32" s="52" t="s">
        <v>89</v>
      </c>
      <c r="P32" s="52" t="s">
        <v>90</v>
      </c>
      <c r="Q32" s="104" t="s">
        <v>99</v>
      </c>
      <c r="R32" s="52" t="s">
        <v>93</v>
      </c>
      <c r="S32" s="52" t="s">
        <v>94</v>
      </c>
      <c r="T32" s="104" t="s">
        <v>100</v>
      </c>
      <c r="U32" s="28" t="s">
        <v>91</v>
      </c>
      <c r="V32" s="56" t="s">
        <v>92</v>
      </c>
      <c r="X32" s="3" t="s">
        <v>9</v>
      </c>
      <c r="Y32" s="12">
        <f>IF(OR(Y6=0,Y8=0),0,Y8*Y6*Y6*Y6/Y10/Y11)</f>
        <v>0</v>
      </c>
      <c r="Z32" s="5"/>
      <c r="AA32" s="12">
        <f>IF(OR(AA6=0,AA8=0),0,AA8*AA6*AA6*AA6/AA10/AA11)</f>
        <v>0</v>
      </c>
      <c r="AB32" s="5"/>
      <c r="AC32" s="12">
        <f>IF(OR(AC6=0,AC8=0),0,AC8*AC6*AC6*AC6/AC10/AC11)</f>
        <v>0</v>
      </c>
      <c r="AD32" s="8"/>
      <c r="AE32" s="12">
        <f>IF(OR(AE6=0,AE8=0),0,AE8*AE6*AE6*AE6/AE10/AE11)</f>
        <v>0</v>
      </c>
      <c r="AG32" s="15">
        <f t="shared" si="24"/>
        <v>0</v>
      </c>
      <c r="AI32" s="12">
        <f>IF(OR(AI6=0,AI8=0),0,AI8*AI6*AI6*AI6/AI10/AI11)</f>
        <v>0.017407765595569783</v>
      </c>
      <c r="AJ32" s="5"/>
      <c r="AK32" s="12">
        <f>IF(OR(AK6=0,AK8=0),0,AK8*AK6*AK6*AK6/AK10/AK11)</f>
        <v>5.0899857609731345E-06</v>
      </c>
      <c r="AL32" s="5"/>
      <c r="AM32" s="12">
        <f>IF(OR(AM6=0,AM8=0),0,AM8*AM6*AM6*AM6/AM10/AM11)</f>
        <v>-0.013535059363679191</v>
      </c>
      <c r="AN32" s="8"/>
      <c r="AO32" s="12">
        <f>IF(OR(AO6=0,AO8=0),0,AO8*AO6*AO6*AO6/AO10/AO11)</f>
        <v>-2.655072363850971E-06</v>
      </c>
      <c r="AQ32" s="15">
        <f t="shared" si="25"/>
        <v>0.004923470881206649</v>
      </c>
      <c r="AS32" s="12">
        <f>IF(OR(AS6=0,AS8=0),0,AS8*AS6*AS6*AS6/AS10/AS11)</f>
        <v>0.13043417543778935</v>
      </c>
      <c r="AT32" s="5"/>
      <c r="AU32" s="12">
        <f>IF(OR(AU6=0,AU8=0),0,AU8*AU6*AU6*AU6/AU10/AU11)</f>
        <v>4.070982131021763E-05</v>
      </c>
      <c r="AV32" s="5"/>
      <c r="AW32" s="12">
        <f>IF(OR(AW6=0,AW8=0),0,AW8*AW6*AW6*AW6/AW10/AW11)</f>
        <v>-0.10052983780409479</v>
      </c>
      <c r="AX32" s="8"/>
      <c r="AY32" s="12">
        <f>IF(OR(AY6=0,AY8=0),0,AY8*AY6*AY6*AY6/AY10/AY11)</f>
        <v>-2.123531795310178E-05</v>
      </c>
      <c r="BA32" s="15">
        <f t="shared" si="26"/>
        <v>0.03674920550867356</v>
      </c>
      <c r="BC32" s="12">
        <f>IF(OR(BC6=0,BC8=0),0,BC8*BC6*BC6*BC6/BC10/BC11)</f>
        <v>0.39754415115299974</v>
      </c>
      <c r="BD32" s="5"/>
      <c r="BE32" s="12">
        <f>IF(OR(BE6=0,BE8=0),0,BE8*BE6*BE6*BE6/BE10/BE11)</f>
        <v>0.00013733906363578508</v>
      </c>
      <c r="BF32" s="5"/>
      <c r="BG32" s="12">
        <f>IF(OR(BG6=0,BG8=0),0,BG8*BG6*BG6*BG6/BG10/BG11)</f>
        <v>-0.30220868185010646</v>
      </c>
      <c r="BH32" s="8"/>
      <c r="BI32" s="12">
        <f>IF(OR(BI6=0,BI8=0),0,BI8*BI6*BI6*BI6/BI10/BI11)</f>
        <v>-7.163962148805721E-05</v>
      </c>
      <c r="BK32" s="15">
        <f t="shared" si="27"/>
        <v>0.11133586232426361</v>
      </c>
      <c r="BM32" s="12">
        <f>IF(OR(BM6=0,BM8=0),0,BM8*BM6*BM6*BM6/BM10/BM11)</f>
        <v>0.8274371020957715</v>
      </c>
      <c r="BN32" s="5"/>
      <c r="BO32" s="12">
        <f>IF(OR(BO6=0,BO8=0),0,BO8*BO6*BO6*BO6/BO10/BO11)</f>
        <v>0.00032535682905219127</v>
      </c>
      <c r="BP32" s="5"/>
      <c r="BQ32" s="12">
        <f>IF(OR(BQ6=0,BQ8=0),0,BQ8*BQ6*BQ6*BQ6/BQ10/BQ11)</f>
        <v>-0.6179898234691424</v>
      </c>
      <c r="BR32" s="8"/>
      <c r="BS32" s="12">
        <f>IF(OR(BS6=0,BS8=0),0,BS8*BS6*BS6*BS6/BS10/BS11)</f>
        <v>-0.0001697143665901752</v>
      </c>
      <c r="BU32" s="15">
        <f t="shared" si="28"/>
        <v>0.22996804705380822</v>
      </c>
      <c r="BW32" s="12">
        <f>IF(OR(BW6=0,BW8=0),0,BW8*BW6*BW6*BW6/BW10/BW11)</f>
        <v>1.3915169052342413</v>
      </c>
      <c r="BX32" s="5"/>
      <c r="BY32" s="12">
        <f>IF(OR(BY6=0,BY8=0),0,BY8*BY6*BY6*BY6/BY10/BY11)</f>
        <v>0.0006349919345130375</v>
      </c>
      <c r="BZ32" s="5"/>
      <c r="CA32" s="12">
        <f>IF(OR(CA6=0,CA8=0),0,CA8*CA6*CA6*CA6/CA10/CA11)</f>
        <v>-1.0183455481219912</v>
      </c>
      <c r="CB32" s="8"/>
      <c r="CC32" s="12">
        <f>IF(OR(CC6=0,CC8=0),0,CC8*CC6*CC6*CC6/CC10/CC11)</f>
        <v>-0.0003312273746604567</v>
      </c>
      <c r="CE32" s="15">
        <f t="shared" si="29"/>
        <v>0.38338774304404066</v>
      </c>
      <c r="CG32" s="12">
        <f>IF(OR(CG6=0,CG8=0),0,CG8*CG6*CG6*CG6/CG10/CG11)</f>
        <v>2.045084124641243</v>
      </c>
      <c r="CH32" s="5"/>
      <c r="CI32" s="12">
        <f>IF(OR(CI6=0,CI8=0),0,CI8*CI6*CI6*CI6/CI10/CI11)</f>
        <v>0.0010962734710373966</v>
      </c>
      <c r="CJ32" s="5"/>
      <c r="CK32" s="12">
        <f>IF(OR(CK6=0,CK8=0),0,CK8*CK6*CK6*CK6/CK10/CK11)</f>
        <v>-1.4642636679478176</v>
      </c>
      <c r="CL32" s="8"/>
      <c r="CM32" s="12">
        <f>IF(OR(CM6=0,CM8=0),0,CM8*CM6*CM6*CM6/CM10/CM11)</f>
        <v>-0.0005718420700920685</v>
      </c>
      <c r="CO32" s="15">
        <f t="shared" si="30"/>
        <v>0.5582645593851613</v>
      </c>
      <c r="CQ32" s="12">
        <f>IF(OR(CQ6=0,CQ8=0),0,CQ8*CQ6*CQ6*CQ6/CQ10/CQ11)</f>
        <v>2.7437691994521587</v>
      </c>
      <c r="CR32" s="5"/>
      <c r="CS32" s="12">
        <f>IF(OR(CS6=0,CS8=0),0,CS8*CS6*CS6*CS6/CS10/CS11)</f>
        <v>0.0017389819501922642</v>
      </c>
      <c r="CT32" s="5"/>
      <c r="CU32" s="12">
        <f>IF(OR(CU6=0,CU8=0),0,CU8*CU6*CU6*CU6/CU10/CU11)</f>
        <v>-1.9210115056894084</v>
      </c>
      <c r="CV32" s="8"/>
      <c r="CW32" s="12">
        <f>IF(OR(CW6=0,CW8=0),0,CW8*CW6*CW6*CW6/CW10/CW11)</f>
        <v>-0.0009070919456371673</v>
      </c>
      <c r="CY32" s="15">
        <f t="shared" si="31"/>
        <v>0.7420017719226698</v>
      </c>
      <c r="DA32" s="12">
        <f>IF(OR(DA6=0,DA8=0),0,DA8*DA6*DA6*DA6/DA10/DA11)</f>
        <v>3.45162554526587</v>
      </c>
      <c r="DB32" s="5"/>
      <c r="DC32" s="12">
        <f>IF(OR(DC6=0,DC8=0),0,DC8*DC6*DC6*DC6/DC10/DC11)</f>
        <v>0.002592601161946958</v>
      </c>
      <c r="DD32" s="5"/>
      <c r="DE32" s="12">
        <f>IF(OR(DE6=0,DE8=0),0,DE8*DE6*DE6*DE6/DE10/DE11)</f>
        <v>-2.3636821184037755</v>
      </c>
      <c r="DF32" s="8"/>
      <c r="DG32" s="12">
        <f>IF(OR(DG6=0,DG8=0),0,DG8*DG6*DG6*DG6/DG10/DG11)</f>
        <v>-0.001352355400369408</v>
      </c>
      <c r="DI32" s="15">
        <f t="shared" si="32"/>
        <v>0.92490710093603</v>
      </c>
      <c r="DK32" s="12">
        <f>IF(OR(DK6=0,DK8=0),0,DK8*DK6*DK6*DK6/DK10/DK11)</f>
        <v>4.143062084694999</v>
      </c>
      <c r="DL32" s="5"/>
      <c r="DM32" s="12">
        <f>IF(OR(DM6=0,DM8=0),0,DM8*DM6*DM6*DM6/DM10/DM11)</f>
        <v>0.003686270878965737</v>
      </c>
      <c r="DN32" s="5"/>
      <c r="DO32" s="12">
        <f>IF(OR(DO6=0,DO8=0),0,DO8*DO6*DO6*DO6/DO10/DO11)</f>
        <v>-2.777268813233229</v>
      </c>
      <c r="DP32" s="8"/>
      <c r="DQ32" s="12">
        <f>IF(OR(DQ6=0,DQ8=0),0,DQ8*DQ6*DQ6*DQ6/DQ10/DQ11)</f>
        <v>-0.001922831020978099</v>
      </c>
      <c r="DS32" s="15">
        <f t="shared" si="33"/>
        <v>1.10051215394317</v>
      </c>
      <c r="DU32" s="12">
        <f>IF(OR(DU6=0,DU8=0),0,DU8*DU6*DU6*DU6/DU10/DU11)</f>
        <v>4.801709790538108</v>
      </c>
      <c r="DV32" s="5"/>
      <c r="DW32" s="12">
        <f>IF(OR(DW6=0,DW8=0),0,DW8*DW6*DW6*DW6/DW10/DW11)</f>
        <v>0.005048740538553934</v>
      </c>
      <c r="DX32" s="5"/>
      <c r="DY32" s="12">
        <f>IF(OR(DY6=0,DY8=0),0,DY8*DY6*DY6*DY6/DY10/DY11)</f>
        <v>-3.1544697445665886</v>
      </c>
      <c r="DZ32" s="8"/>
      <c r="EA32" s="12">
        <f>IF(OR(EA6=0,EA8=0),0,EA8*EA6*EA6*EA6/EA10/EA11)</f>
        <v>-0.0026335133751088534</v>
      </c>
      <c r="EC32" s="15">
        <f t="shared" si="34"/>
        <v>1.2650426324540438</v>
      </c>
      <c r="EE32" s="12">
        <f>IF(OR(EE6=0,EE8=0),0,EE8*EE6*EE6*EE6/EE10/EE11)</f>
        <v>5.418310474770975</v>
      </c>
      <c r="EF32" s="5"/>
      <c r="EG32" s="12">
        <f>IF(OR(EG6=0,EG8=0),0,EG8*EG6*EG6*EG6/EG10/EG11)</f>
        <v>0.006708324029046246</v>
      </c>
      <c r="EH32" s="5"/>
      <c r="EI32" s="12">
        <f>IF(OR(EI6=0,EI8=0),0,EI8*EI6*EI6*EI6/EI10/EI11)</f>
        <v>-3.4931613098568834</v>
      </c>
      <c r="EJ32" s="8"/>
      <c r="EK32" s="12">
        <f>IF(OR(EK6=0,EK8=0),0,EK8*EK6*EK6*EK6/EK10/EK11)</f>
        <v>-0.0034991693831424473</v>
      </c>
      <c r="EM32" s="15">
        <f t="shared" si="35"/>
        <v>1.4166802117143504</v>
      </c>
      <c r="EO32" s="12">
        <f>IF(OR(EO6=0,EO8=0),0,EO8*EO6*EO6*EO6/EO10/EO11)</f>
        <v>5.988640385819567</v>
      </c>
      <c r="EP32" s="5"/>
      <c r="EQ32" s="12">
        <f>IF(OR(EQ6=0,EQ8=0),0,EQ8*EQ6*EQ6*EQ6/EQ10/EQ11)</f>
        <v>0.008692855702452968</v>
      </c>
      <c r="ER32" s="5"/>
      <c r="ES32" s="12">
        <f>IF(OR(ES6=0,ES8=0),0,ES8*ES6*ES6*ES6/ES10/ES11)</f>
        <v>-3.7943288653301015</v>
      </c>
      <c r="ET32" s="8"/>
      <c r="EU32" s="12">
        <f>IF(OR(EU6=0,EU8=0),0,EU8*EU6*EU6*EU6/EU10/EU11)</f>
        <v>-0.004534315332193866</v>
      </c>
      <c r="EW32" s="15">
        <f t="shared" si="36"/>
        <v>1.5549027447832016</v>
      </c>
      <c r="EY32" s="12">
        <f>IF(OR(EY6=0,EY8=0),0,EY8*EY6*EY6*EY6/EY10/EY11)</f>
        <v>6.511824266632711</v>
      </c>
      <c r="EZ32" s="5"/>
      <c r="FA32" s="12">
        <f>IF(OR(FA6=0,FA8=0),0,FA8*FA6*FA6*FA6/FA10/FA11)</f>
        <v>0.011029647729693627</v>
      </c>
      <c r="FB32" s="5"/>
      <c r="FC32" s="12">
        <f>IF(OR(FC6=0,FC8=0),0,FC8*FC6*FC6*FC6/FC10/FC11)</f>
        <v>-4.06061253429392</v>
      </c>
      <c r="FD32" s="8"/>
      <c r="FE32" s="12">
        <f>IF(OR(FE6=0,FE8=0),0,FE8*FE6*FE6*FE6/FE10/FE11)</f>
        <v>-0.005753194593234447</v>
      </c>
      <c r="FG32" s="15">
        <f t="shared" si="37"/>
        <v>1.6799845050793123</v>
      </c>
      <c r="FI32" s="12">
        <f>IF(OR(FI6=0,FI8=0),0,FI8*FI6*FI6*FI6/FI10/FI11)</f>
        <v>6.98908806819045</v>
      </c>
      <c r="FJ32" s="5"/>
      <c r="FK32" s="12">
        <f>IF(OR(FK6=0,FK8=0),0,FK8*FK6*FK6*FK6/FK10/FK11)</f>
        <v>0.01374544890878358</v>
      </c>
      <c r="FL32" s="5"/>
      <c r="FM32" s="12">
        <f>IF(OR(FM6=0,FM8=0),0,FM8*FM6*FM6*FM6/FM10/FM11)</f>
        <v>-4.2953777249301295</v>
      </c>
      <c r="FN32" s="8"/>
      <c r="FO32" s="12">
        <f>IF(OR(FO6=0,FO8=0),0,FO8*FO6*FO6*FO6/FO10/FO11)</f>
        <v>-0.007169756099110518</v>
      </c>
      <c r="FQ32" s="15">
        <f t="shared" si="38"/>
        <v>1.7926497528637588</v>
      </c>
      <c r="FS32" s="12">
        <f>IF(OR(FS6=0,FS8=0),0,FS8*FS6*FS6*FS6/FS10/FS11)</f>
        <v>7.422885950531004</v>
      </c>
      <c r="FT32" s="5"/>
      <c r="FU32" s="12">
        <f>IF(OR(FU6=0,FU8=0),0,FU8*FU6*FU6*FU6/FU10/FU11)</f>
        <v>0.0168664050299365</v>
      </c>
      <c r="FV32" s="5"/>
      <c r="FW32" s="12">
        <f>IF(OR(FW6=0,FW8=0),0,FW8*FW6*FW6*FW6/FW10/FW11)</f>
        <v>-4.502163926723362</v>
      </c>
      <c r="FX32" s="8"/>
      <c r="FY32" s="12">
        <f>IF(OR(FY6=0,FY8=0),0,FY8*FY6*FY6*FY6/FY10/FY11)</f>
        <v>-0.008797633637872282</v>
      </c>
      <c r="GA32" s="15">
        <f t="shared" si="39"/>
        <v>1.893846075968749</v>
      </c>
      <c r="GC32" s="12">
        <f>IF(OR(GC6=0,GC8=0),0,GC8*GC6*GC6*GC6/GC10/GC11)</f>
        <v>7.816312818230033</v>
      </c>
      <c r="GD32" s="5"/>
      <c r="GE32" s="12">
        <f>IF(OR(GE6=0,GE8=0),0,GE8*GE6*GE6*GE6/GE10/GE11)</f>
        <v>0.020418020894745172</v>
      </c>
      <c r="GF32" s="5"/>
      <c r="GG32" s="12">
        <f>IF(OR(GG6=0,GG8=0),0,GG8*GG6*GG6*GG6/GG10/GG11)</f>
        <v>-4.684382372684926</v>
      </c>
      <c r="GH32" s="8"/>
      <c r="GI32" s="12">
        <f>IF(OR(GI6=0,GI8=0),0,GI8*GI6*GI6*GI6/GI10/GI11)</f>
        <v>-0.010650126012258647</v>
      </c>
      <c r="GK32" s="15">
        <f t="shared" si="40"/>
        <v>1.9846027825662453</v>
      </c>
      <c r="GM32" s="12">
        <f>IF(OR(GM6=0,GM8=0),0,GM8*GM6*GM6*GM6/GM10/GM11)</f>
        <v>8.17272221617517</v>
      </c>
      <c r="GN32" s="5"/>
      <c r="GO32" s="12">
        <f>IF(OR(GO6=0,GO8=0),0,GO8*GO6*GO6*GO6/GO10/GO11)</f>
        <v>0.02442512407944817</v>
      </c>
      <c r="GP32" s="5"/>
      <c r="GQ32" s="12">
        <f>IF(OR(GQ6=0,GQ8=0),0,GQ8*GQ6*GQ6*GQ6/GQ10/GQ11)</f>
        <v>-4.845167652859961</v>
      </c>
      <c r="GR32" s="8"/>
      <c r="GS32" s="12">
        <f>IF(OR(GS6=0,GS8=0),0,GS8*GS6*GS6*GS6/GS10/GS11)</f>
        <v>-0.012740178112429675</v>
      </c>
      <c r="GU32" s="15">
        <f t="shared" si="41"/>
        <v>2.065946479727506</v>
      </c>
      <c r="GW32" s="12">
        <f>IF(OR(GW6=0,GW8=0),0,GW8*GW6*GW6*GW6/GW10/GW11)</f>
        <v>8.495486677382386</v>
      </c>
      <c r="GX32" s="5"/>
      <c r="GY32" s="12">
        <f>IF(OR(GY6=0,GY8=0),0,GY8*GY6*GY6*GY6/GY10/GY11)</f>
        <v>0.0289118305248253</v>
      </c>
      <c r="GZ32" s="5"/>
      <c r="HA32" s="12">
        <f>IF(OR(HA6=0,HA8=0),0,HA8*HA6*HA6*HA6/HA10/HA11)</f>
        <v>-4.987319827241322</v>
      </c>
      <c r="HB32" s="8"/>
      <c r="HC32" s="12">
        <f>IF(OR(HC6=0,HC8=0),0,HC8*HC6*HC6*HC6/HC10/HC11)</f>
        <v>-0.015080362945122413</v>
      </c>
      <c r="HE32" s="15">
        <f t="shared" si="42"/>
        <v>2.138853726914226</v>
      </c>
      <c r="HG32" s="12">
        <f>IF(OR(HG6=0,HG8=0),0,HG8*HG6*HG6*HG6/HG10/HG11)</f>
        <v>8.787854376912781</v>
      </c>
      <c r="HH32" s="5"/>
      <c r="HI32" s="12">
        <f>IF(OR(HI6=0,HI8=0),0,HI8*HI6*HI6*HI6/HI10/HI11)</f>
        <v>0.03390151202753702</v>
      </c>
      <c r="HJ32" s="5"/>
      <c r="HK32" s="12">
        <f>IF(OR(HK6=0,HK8=0),0,HK8*HK6*HK6*HK6/HK10/HK11)</f>
        <v>-5.113296953598669</v>
      </c>
      <c r="HL32" s="8"/>
      <c r="HM32" s="12">
        <f>IF(OR(HM6=0,HM8=0),0,HM8*HM6*HM6*HM6/HM10/HM11)</f>
        <v>-0.0176828646583518</v>
      </c>
      <c r="HO32" s="15">
        <f t="shared" si="43"/>
        <v>2.2042270403835014</v>
      </c>
      <c r="HQ32" s="12">
        <f>IF(OR(HQ6=0,HQ8=0),0,HQ8*HQ6*HQ6*HQ6/HQ10/HQ11)</f>
        <v>9.052869500366628</v>
      </c>
      <c r="HR32" s="5"/>
      <c r="HS32" s="12">
        <f>IF(OR(HS6=0,HS8=0),0,HS8*HS6*HS6*HS6/HS10/HS11)</f>
        <v>0.03941676569977839</v>
      </c>
      <c r="HT32" s="5"/>
      <c r="HU32" s="12">
        <f>IF(OR(HU6=0,HU8=0),0,HU8*HU6*HU6*HU6/HU10/HU11)</f>
        <v>-5.2252337214558935</v>
      </c>
      <c r="HV32" s="8"/>
      <c r="HW32" s="12">
        <f>IF(OR(HW6=0,HW8=0),0,HW8*HW6*HW6*HW6/HW10/HW11)</f>
        <v>-0.02055946259661133</v>
      </c>
      <c r="HY32" s="15">
        <f t="shared" si="44"/>
        <v>2.2628851925279925</v>
      </c>
    </row>
    <row r="33" spans="1:233" ht="15.75">
      <c r="A33" s="46">
        <f>+A10</f>
        <v>0</v>
      </c>
      <c r="B33" s="35">
        <f aca="true" t="shared" si="45" ref="B33:B53">+B56</f>
        <v>-0.5459829045398935</v>
      </c>
      <c r="C33" s="35">
        <f aca="true" t="shared" si="46" ref="C33:C53">+B79</f>
        <v>0.5459829045398935</v>
      </c>
      <c r="D33" s="35">
        <f aca="true" t="shared" si="47" ref="D33:D53">+B125</f>
        <v>0</v>
      </c>
      <c r="E33" s="35">
        <f aca="true" t="shared" si="48" ref="E33:E53">+B102</f>
        <v>0.3317854372637621</v>
      </c>
      <c r="F33" s="35">
        <f aca="true" t="shared" si="49" ref="F33:F53">+B148</f>
        <v>0</v>
      </c>
      <c r="G33" s="35">
        <f aca="true" t="shared" si="50" ref="G33:G53">+F148</f>
        <v>0</v>
      </c>
      <c r="H33" s="49">
        <f>(B33+C33)/2+(B33-C33)*COS(2*$H$6*ATAN(1)/45)/2-E33*SIN(2*$H$6*ATAN(1)/45)</f>
        <v>-0.20046236797151473</v>
      </c>
      <c r="I33" s="50">
        <f>-E33*COS(2*$H$6*ATAN(1)/45)+(B33-C33)*SIN(2*$H$6*ATAN(1)/45)/2</f>
        <v>-0.4573539141397434</v>
      </c>
      <c r="J33" s="65">
        <f>+I56</f>
        <v>-0.6365809841793899</v>
      </c>
      <c r="K33" s="66">
        <f>+I79</f>
        <v>0.6365809841793899</v>
      </c>
      <c r="L33" s="67">
        <f>+I102</f>
        <v>0.15349699938045697</v>
      </c>
      <c r="M33" s="49">
        <f>(J33+K33)/2+(J33-K33)*COS(2*$H$6*ATAN(1)/45)/2-L33*SIN(2*$H$6*ATAN(1)/45)</f>
        <v>-0.006363317664266177</v>
      </c>
      <c r="N33" s="86">
        <f aca="true" t="shared" si="51" ref="N33:N53">-L33*COS(2*$H$6*ATAN(1)/45)+(J33-K33)*SIN(2*$H$6*ATAN(1)/45)/2</f>
        <v>-0.5857361429466676</v>
      </c>
      <c r="O33" s="89">
        <f aca="true" t="shared" si="52" ref="O33:O53">3*$Y$14*$H$4*$H$4*A33/($H$4^2+$H$5^2+A33^2)^(5/2)</f>
        <v>0</v>
      </c>
      <c r="P33" s="90">
        <f aca="true" t="shared" si="53" ref="P33:P53">3*$Y$14*$H$5*$H$5*A33/($H$4^2+$H$5^2+A33^2)^(5/2)</f>
        <v>0</v>
      </c>
      <c r="Q33" s="90">
        <f aca="true" t="shared" si="54" ref="Q33:Q53">3*$Y$14*$H$4*$H$5*A33/($H$4^2+$H$5^2+A33^2)^(5/2)</f>
        <v>0</v>
      </c>
      <c r="R33" s="90">
        <f aca="true" t="shared" si="55" ref="R33:R53">$Y$14*(-($H$4^2)/(($H$4^2+$H$5^2)^2)+A33*($H$4^2)/(($H$4^2+$H$5^2)^2)/(($H$4^2+$H$5^2+A33^2)^0.5)+($H$5^2)/(($H$4^2+$H$5^2)^2)-A33*($H$5^2)/(($H$4^2+$H$5^2)^2)/(($H$4^2+$H$5^2+A33^2)^0.5)-A33*($H$5^2)/($H$4^2+$H$5^2)/(($H$4^2+$H$5^2+A33^2)^1.5))*(1-2*$B$4)</f>
        <v>-1.3871898122350755E-05</v>
      </c>
      <c r="S33" s="91">
        <f aca="true" t="shared" si="56" ref="S33:S53">$Y$14*(-($H$5^2)/(($H$4^2+$H$5^2)^2)+A33*($H$5^2)/(($H$4^2+$H$5^2)^2)/(($H$4^2+$H$5^2+A33^2)^0.5)+($H$4^2)/(($H$4^2+$H$5^2)^2)-A33*($H$4^2)/(($H$4^2+$H$5^2)^2)/(($H$4^2+$H$5^2+A33^2)^0.5)-A33*($H$4^2)/($H$4^2+$H$5^2)/(($H$4^2+$H$5^2+A33^2)^1.5))*(1-2*$B$4)</f>
        <v>1.3871898122350755E-05</v>
      </c>
      <c r="T33" s="92">
        <f aca="true" t="shared" si="57" ref="T33:T53">$Y$14*(-2*$H$4*$H$5/(($H$4^2+$H$5^2)^2)+2*A33*$H$4*$H$5/(($H$4^2+$H$5^2)^2)/(($H$4^2+$H$5^2+A33^2)^0.5)+A33*$H$4*$H$5/($H$4^2+$H$5^2)/(($H$4^2+$H$5^2+A33^2)^1.5))*(1-2*$B$4)</f>
        <v>1.1766983117746057E-06</v>
      </c>
      <c r="U33" s="86">
        <f>(R33+O33+S33+P33)/2+(R33+O33-S33-P33)*COS(2*$H$6*ATAN(1)/45)/2-(T33+Q33)*SIN(2*$H$6*ATAN(1)/45)</f>
        <v>1.973958498096981E-06</v>
      </c>
      <c r="V33" s="50">
        <f>-(T33+Q33)*COS(2*$H$6*ATAN(1)/45)+(R33+O33-S33-P33)*SIN(2*$H$6*ATAN(1)/45)/2</f>
        <v>-1.3251662746290745E-05</v>
      </c>
      <c r="X33" s="106" t="s">
        <v>118</v>
      </c>
      <c r="Y33" s="12">
        <f>IF(OR(Y6=0,Y8=0),0,Y6*Y6*Y8/(Y7+Y10)/Y10)+IF(OR(Y6=0,Y7=0,Y8=0),0,Y6*Y6*Y7*Y8*(1/Y11+1/Y12)/Y10)-IF(Y6=0,0,Y6*ATAN(Y7*Y8/Y6/Y10))</f>
        <v>0</v>
      </c>
      <c r="Z33" s="4"/>
      <c r="AA33" s="12">
        <f>IF(OR(AA6=0,AA8=0),0,AA6*AA6*AA8/(AA7+AA10)/AA10)+IF(OR(AA6=0,AA7=0,AA8=0),0,AA6*AA6*AA7*AA8*(1/AA11+1/AA12)/AA10)-IF(AA6=0,0,AA6*ATAN(AA7*AA8/AA6/AA10))</f>
        <v>0</v>
      </c>
      <c r="AB33" s="4"/>
      <c r="AC33" s="12">
        <f>IF(OR(AC6=0,AC8=0),0,AC6*AC6*AC8/(AC7+AC10)/AC10)+IF(OR(AC6=0,AC7=0,AC8=0),0,AC6*AC6*AC7*AC8*(1/AC11+1/AC12)/AC10)-IF(AC6=0,0,AC6*ATAN(AC7*AC8/AC6/AC10))</f>
        <v>0</v>
      </c>
      <c r="AD33" s="4"/>
      <c r="AE33" s="12">
        <f>IF(OR(AE6=0,AE8=0),0,AE6*AE6*AE8/(AE7+AE10)/AE10)+IF(OR(AE6=0,AE7=0,AE8=0),0,AE6*AE6*AE7*AE8*(1/AE11+1/AE12)/AE10)-IF(AE6=0,0,AE6*ATAN(AE7*AE8/AE6/AE10))</f>
        <v>0</v>
      </c>
      <c r="AG33" s="15">
        <f t="shared" si="24"/>
        <v>0</v>
      </c>
      <c r="AI33" s="12">
        <f>IF(OR(AI6=0,AI8=0),0,AI6*AI6*AI8/(AI7+AI10)/AI10)+IF(OR(AI6=0,AI7=0,AI8=0),0,AI6*AI6*AI7*AI8*(1/AI11+1/AI12)/AI10)-IF(AI6=0,0,AI6*ATAN(AI7*AI8/AI6/AI10))</f>
        <v>1.36575331308969</v>
      </c>
      <c r="AJ33" s="4"/>
      <c r="AK33" s="12">
        <f>IF(OR(AK6=0,AK8=0),0,AK6*AK6*AK8/(AK7+AK10)/AK10)+IF(OR(AK6=0,AK7=0,AK8=0),0,AK6*AK6*AK7*AK8*(1/AK11+1/AK12)/AK10)-IF(AK6=0,0,AK6*ATAN(AK7*AK8/AK6/AK10))</f>
        <v>1.569428263797677</v>
      </c>
      <c r="AL33" s="4"/>
      <c r="AM33" s="12">
        <f>IF(OR(AM6=0,AM8=0),0,AM6*AM6*AM8/(AM7+AM10)/AM10)+IF(OR(AM6=0,AM7=0,AM8=0),0,AM6*AM6*AM7*AM8*(1/AM11+1/AM12)/AM10)-IF(AM6=0,0,AM6*ATAN(AM7*AM8/AM6/AM10))</f>
        <v>-1.4183020800860027</v>
      </c>
      <c r="AN33" s="4"/>
      <c r="AO33" s="12">
        <f>IF(OR(AO6=0,AO8=0),0,AO6*AO6*AO8/(AO7+AO10)/AO10)+IF(OR(AO6=0,AO7=0,AO8=0),0,AO6*AO6*AO7*AO8*(1/AO11+1/AO12)/AO10)-IF(AO6=0,0,AO6*ATAN(AO7*AO8/AO6/AO10))</f>
        <v>-1.5678993673665111</v>
      </c>
      <c r="AQ33" s="15">
        <f t="shared" si="25"/>
        <v>-0.056225022933005527</v>
      </c>
      <c r="AS33" s="12">
        <f>IF(OR(AS6=0,AS8=0),0,AS6*AS6*AS8/(AS7+AS10)/AS10)+IF(OR(AS6=0,AS7=0,AS8=0),0,AS6*AS6*AS7*AS8*(1/AS11+1/AS12)/AS10)-IF(AS6=0,0,AS6*ATAN(AS7*AS8/AS6/AS10))</f>
        <v>2.3584373052867034</v>
      </c>
      <c r="AT33" s="4"/>
      <c r="AU33" s="12">
        <f>IF(OR(AU6=0,AU8=0),0,AU6*AU6*AU8/(AU7+AU10)/AU10)+IF(OR(AU6=0,AU7=0,AU8=0),0,AU6*AU6*AU7*AU8*(1/AU11+1/AU12)/AU10)-IF(AU6=0,0,AU6*ATAN(AU7*AU8/AU6/AU10))</f>
        <v>3.1321781246053746</v>
      </c>
      <c r="AV33" s="4"/>
      <c r="AW33" s="12">
        <f>IF(OR(AW6=0,AW8=0),0,AW6*AW6*AW8/(AW7+AW10)/AW10)+IF(OR(AW6=0,AW7=0,AW8=0),0,AW6*AW6*AW7*AW8*(1/AW11+1/AW12)/AW10)-IF(AW6=0,0,AW6*ATAN(AW7*AW8/AW6/AW10))</f>
        <v>-2.541403131879984</v>
      </c>
      <c r="AX33" s="4"/>
      <c r="AY33" s="12">
        <f>IF(OR(AY6=0,AY8=0),0,AY6*AY6*AY8/(AY7+AY10)/AY10)+IF(OR(AY6=0,AY7=0,AY8=0),0,AY6*AY6*AY7*AY8*(1/AY11+1/AY12)/AY10)-IF(AY6=0,0,AY6*ATAN(AY7*AY8/AY6/AY10))</f>
        <v>-3.1046108021229886</v>
      </c>
      <c r="BA33" s="15">
        <f t="shared" si="26"/>
        <v>-0.21278196077298392</v>
      </c>
      <c r="BC33" s="12">
        <f>IF(OR(BC6=0,BC8=0),0,BC6*BC6*BC8/(BC7+BC10)/BC10)+IF(OR(BC6=0,BC7=0,BC8=0),0,BC6*BC6*BC7*BC8*(1/BC11+1/BC12)/BC10)-IF(BC6=0,0,BC6*ATAN(BC7*BC8/BC6/BC10))</f>
        <v>3.07019396985482</v>
      </c>
      <c r="BD33" s="4"/>
      <c r="BE33" s="12">
        <f>IF(OR(BE6=0,BE8=0),0,BE6*BE6*BE8/(BE7+BE10)/BE10)+IF(OR(BE6=0,BE7=0,BE8=0),0,BE6*BE6*BE7*BE8*(1/BE11+1/BE12)/BE10)-IF(BE6=0,0,BE6*ATAN(BE7*BE8/BE6/BE10))</f>
        <v>4.677281811468184</v>
      </c>
      <c r="BF33" s="4"/>
      <c r="BG33" s="12">
        <f>IF(OR(BG6=0,BG8=0),0,BG6*BG6*BG8/(BG7+BG10)/BG10)+IF(OR(BG6=0,BG7=0,BG8=0),0,BG6*BG6*BG7*BG8*(1/BG11+1/BG12)/BG10)-IF(BG6=0,0,BG6*ATAN(BG7*BG8/BG6/BG10))</f>
        <v>-3.398236424977914</v>
      </c>
      <c r="BH33" s="4"/>
      <c r="BI33" s="12">
        <f>IF(OR(BI6=0,BI8=0),0,BI6*BI6*BI8/(BI7+BI10)/BI10)+IF(OR(BI6=0,BI7=0,BI8=0),0,BI6*BI6*BI7*BI8*(1/BI11+1/BI12)/BI10)-IF(BI6=0,0,BI6*ATAN(BI7*BI8/BI6/BI10))</f>
        <v>-4.551801890326473</v>
      </c>
      <c r="BK33" s="15">
        <f t="shared" si="27"/>
        <v>-0.43937161996597757</v>
      </c>
      <c r="BM33" s="12">
        <f>IF(OR(BM6=0,BM8=0),0,BM6*BM6*BM8/(BM7+BM10)/BM10)+IF(OR(BM6=0,BM7=0,BM8=0),0,BM6*BM6*BM7*BM8*(1/BM11+1/BM12)/BM10)-IF(BM6=0,0,BM6*ATAN(BM7*BM8/BM6/BM10))</f>
        <v>3.6076324677123326</v>
      </c>
      <c r="BN33" s="4"/>
      <c r="BO33" s="12">
        <f>IF(OR(BO6=0,BO8=0),0,BO6*BO6*BO8/(BO7+BO10)/BO10)+IF(OR(BO6=0,BO7=0,BO8=0),0,BO6*BO6*BO7*BO8*(1/BO11+1/BO12)/BO10)-IF(BO6=0,0,BO6*ATAN(BO7*BO8/BO6/BO10))</f>
        <v>6.189024189456097</v>
      </c>
      <c r="BP33" s="4"/>
      <c r="BQ33" s="12">
        <f>IF(OR(BQ6=0,BQ8=0),0,BQ6*BQ6*BQ8/(BQ7+BQ10)/BQ10)+IF(OR(BQ6=0,BQ7=0,BQ8=0),0,BQ6*BQ6*BQ7*BQ8*(1/BQ11+1/BQ12)/BQ10)-IF(BQ6=0,0,BQ6*ATAN(BQ7*BQ8/BQ6/BQ10))</f>
        <v>-4.032916743656546</v>
      </c>
      <c r="BR33" s="4"/>
      <c r="BS33" s="12">
        <f>IF(OR(BS6=0,BS8=0),0,BS6*BS6*BS8/(BS7+BS10)/BS10)+IF(OR(BS6=0,BS7=0,BS8=0),0,BS6*BS6*BS7*BS8*(1/BS11+1/BS12)/BS10)-IF(BS6=0,0,BS6*ATAN(BS7*BS8/BS6/BS10))</f>
        <v>-5.853395582377676</v>
      </c>
      <c r="BU33" s="15">
        <f t="shared" si="28"/>
        <v>-0.7005794585486796</v>
      </c>
      <c r="BW33" s="12">
        <f>IF(OR(BW6=0,BW8=0),0,BW6*BW6*BW8/(BW7+BW10)/BW10)+IF(OR(BW6=0,BW7=0,BW8=0),0,BW6*BW6*BW7*BW8*(1/BW11+1/BW12)/BW10)-IF(BW6=0,0,BW6*ATAN(BW7*BW8/BW6/BW10))</f>
        <v>4.058347616789106</v>
      </c>
      <c r="BX33" s="4"/>
      <c r="BY33" s="12">
        <f>IF(OR(BY6=0,BY8=0),0,BY6*BY6*BY8/(BY7+BY10)/BY10)+IF(OR(BY6=0,BY7=0,BY8=0),0,BY6*BY6*BY7*BY8*(1/BY11+1/BY12)/BY10)-IF(BY6=0,0,BY6*ATAN(BY7*BY8/BY6/BY10))</f>
        <v>7.649896685128729</v>
      </c>
      <c r="BZ33" s="4"/>
      <c r="CA33" s="12">
        <f>IF(OR(CA6=0,CA8=0),0,CA6*CA6*CA8/(CA7+CA10)/CA10)+IF(OR(CA6=0,CA7=0,CA8=0),0,CA6*CA6*CA7*CA8*(1/CA11+1/CA12)/CA10)-IF(CA6=0,0,CA6*ATAN(CA7*CA8/CA6/CA10))</f>
        <v>-4.495689223785764</v>
      </c>
      <c r="CB33" s="4"/>
      <c r="CC33" s="12">
        <f>IF(OR(CC6=0,CC8=0),0,CC6*CC6*CC8/(CC7+CC10)/CC10)+IF(OR(CC6=0,CC7=0,CC8=0),0,CC6*CC6*CC7*CC8*(1/CC11+1/CC12)/CC10)-IF(CC6=0,0,CC6*ATAN(CC7*CC8/CC6/CC10))</f>
        <v>-6.978466292902793</v>
      </c>
      <c r="CE33" s="15">
        <f t="shared" si="29"/>
        <v>-0.9667590307285259</v>
      </c>
      <c r="CG33" s="12">
        <f>IF(OR(CG6=0,CG8=0),0,CG6*CG6*CG8/(CG7+CG10)/CG10)+IF(OR(CG6=0,CG7=0,CG8=0),0,CG6*CG6*CG7*CG8*(1/CG11+1/CG12)/CG10)-IF(CG6=0,0,CG6*ATAN(CG7*CG8/CG6/CG10))</f>
        <v>4.4781721972596396</v>
      </c>
      <c r="CH33" s="4"/>
      <c r="CI33" s="12">
        <f>IF(OR(CI6=0,CI8=0),0,CI6*CI6*CI8/(CI7+CI10)/CI10)+IF(OR(CI6=0,CI7=0,CI8=0),0,CI6*CI6*CI7*CI8*(1/CI11+1/CI12)/CI10)-IF(CI6=0,0,CI6*ATAN(CI7*CI8/CI6/CI10))</f>
        <v>9.043393168449345</v>
      </c>
      <c r="CJ33" s="4"/>
      <c r="CK33" s="12">
        <f>IF(OR(CK6=0,CK8=0),0,CK6*CK6*CK8/(CK7+CK10)/CK10)+IF(OR(CK6=0,CK7=0,CK8=0),0,CK6*CK6*CK7*CK8*(1/CK11+1/CK12)/CK10)-IF(CK6=0,0,CK6*ATAN(CK7*CK8/CK6/CK10))</f>
        <v>-4.8332587397729</v>
      </c>
      <c r="CL33" s="4"/>
      <c r="CM33" s="12">
        <f>IF(OR(CM6=0,CM8=0),0,CM6*CM6*CM8/(CM7+CM10)/CM10)+IF(OR(CM6=0,CM7=0,CM8=0),0,CM6*CM6*CM7*CM8*(1/CM11+1/CM12)/CM10)-IF(CM6=0,0,CM6*ATAN(CM7*CM8/CM6/CM10))</f>
        <v>-7.923403520916098</v>
      </c>
      <c r="CO33" s="15">
        <f t="shared" si="30"/>
        <v>-1.218389300660188</v>
      </c>
      <c r="CQ33" s="12">
        <f>IF(OR(CQ6=0,CQ8=0),0,CQ6*CQ6*CQ8/(CQ7+CQ10)/CQ10)+IF(OR(CQ6=0,CQ7=0,CQ8=0),0,CQ6*CQ6*CQ7*CQ8*(1/CQ11+1/CQ12)/CQ10)-IF(CQ6=0,0,CQ6*ATAN(CQ7*CQ8/CQ6/CQ10))</f>
        <v>4.894469482897822</v>
      </c>
      <c r="CR33" s="4"/>
      <c r="CS33" s="12">
        <f>IF(OR(CS6=0,CS8=0),0,CS6*CS6*CS8/(CS7+CS10)/CS10)+IF(OR(CS6=0,CS7=0,CS8=0),0,CS6*CS6*CS7*CS8*(1/CS11+1/CS12)/CS10)-IF(CS6=0,0,CS6*ATAN(CS7*CS8/CS6/CS10))</f>
        <v>10.356050062636056</v>
      </c>
      <c r="CT33" s="4"/>
      <c r="CU33" s="12">
        <f>IF(OR(CU6=0,CU8=0),0,CU6*CU6*CU8/(CU7+CU10)/CU10)+IF(OR(CU6=0,CU7=0,CU8=0),0,CU6*CU6*CU7*CU8*(1/CU11+1/CU12)/CU10)-IF(CU6=0,0,CU6*ATAN(CU7*CU8/CU6/CU10))</f>
        <v>-5.083174615344903</v>
      </c>
      <c r="CV33" s="4"/>
      <c r="CW33" s="12">
        <f>IF(OR(CW6=0,CW8=0),0,CW6*CW6*CW8/(CW7+CW10)/CW10)+IF(OR(CW6=0,CW7=0,CW8=0),0,CW6*CW6*CW7*CW8*(1/CW11+1/CW12)/CW10)-IF(CW6=0,0,CW6*ATAN(CW7*CW8/CW6/CW10))</f>
        <v>-8.702848106847657</v>
      </c>
      <c r="CY33" s="15">
        <f t="shared" si="31"/>
        <v>-1.4453264749114023</v>
      </c>
      <c r="DA33" s="12">
        <f>IF(OR(DA6=0,DA8=0),0,DA6*DA6*DA8/(DA7+DA10)/DA10)+IF(OR(DA6=0,DA7=0,DA8=0),0,DA6*DA6*DA7*DA8*(1/DA11+1/DA12)/DA10)-IF(DA6=0,0,DA6*ATAN(DA7*DA8/DA6/DA10))</f>
        <v>5.315501949696487</v>
      </c>
      <c r="DB33" s="4"/>
      <c r="DC33" s="12">
        <f>IF(OR(DC6=0,DC8=0),0,DC6*DC6*DC8/(DC7+DC10)/DC10)+IF(OR(DC6=0,DC7=0,DC8=0),0,DC6*DC6*DC7*DC8*(1/DC11+1/DC12)/DC10)-IF(DC6=0,0,DC6*ATAN(DC7*DC8/DC6/DC10))</f>
        <v>11.578507648381036</v>
      </c>
      <c r="DD33" s="4"/>
      <c r="DE33" s="12">
        <f>IF(OR(DE6=0,DE8=0),0,DE6*DE6*DE8/(DE7+DE10)/DE10)+IF(OR(DE6=0,DE7=0,DE8=0),0,DE6*DE6*DE7*DE8*(1/DE11+1/DE12)/DE10)-IF(DE6=0,0,DE6*ATAN(DE7*DE8/DE6/DE10))</f>
        <v>-5.2727967842344174</v>
      </c>
      <c r="DF33" s="4"/>
      <c r="DG33" s="12">
        <f>IF(OR(DG6=0,DG8=0),0,DG6*DG6*DG8/(DG7+DG10)/DG10)+IF(OR(DG6=0,DG7=0,DG8=0),0,DG6*DG6*DG7*DG8*(1/DG11+1/DG12)/DG10)-IF(DG6=0,0,DG6*ATAN(DG7*DG8/DG6/DG10))</f>
        <v>-9.33962935072052</v>
      </c>
      <c r="DI33" s="15">
        <f t="shared" si="32"/>
        <v>-1.6440448212417178</v>
      </c>
      <c r="DK33" s="12">
        <f>IF(OR(DK6=0,DK8=0),0,DK6*DK6*DK8/(DK7+DK10)/DK10)+IF(OR(DK6=0,DK7=0,DK8=0),0,DK6*DK6*DK7*DK8*(1/DK11+1/DK12)/DK10)-IF(DK6=0,0,DK6*ATAN(DK7*DK8/DK6/DK10))</f>
        <v>5.739314358501716</v>
      </c>
      <c r="DL33" s="4"/>
      <c r="DM33" s="12">
        <f>IF(OR(DM6=0,DM8=0),0,DM6*DM6*DM8/(DM7+DM10)/DM10)+IF(OR(DM6=0,DM7=0,DM8=0),0,DM6*DM6*DM7*DM8*(1/DM11+1/DM12)/DM10)-IF(DM6=0,0,DM6*ATAN(DM7*DM8/DM6/DM10))</f>
        <v>12.705689234446773</v>
      </c>
      <c r="DN33" s="4"/>
      <c r="DO33" s="12">
        <f>IF(OR(DO6=0,DO8=0),0,DO6*DO6*DO8/(DO7+DO10)/DO10)+IF(OR(DO6=0,DO7=0,DO8=0),0,DO6*DO6*DO7*DO8*(1/DO11+1/DO12)/DO10)-IF(DO6=0,0,DO6*ATAN(DO7*DO8/DO6/DO10))</f>
        <v>-5.420875227756754</v>
      </c>
      <c r="DP33" s="4"/>
      <c r="DQ33" s="12">
        <f>IF(OR(DQ6=0,DQ8=0),0,DQ6*DQ6*DQ8/(DQ7+DQ10)/DQ10)+IF(OR(DQ6=0,DQ7=0,DQ8=0),0,DQ6*DQ6*DQ7*DQ8*(1/DQ11+1/DQ12)/DQ10)-IF(DQ6=0,0,DQ6*ATAN(DQ7*DQ8/DQ6/DQ10))</f>
        <v>-9.857940181965823</v>
      </c>
      <c r="DS33" s="15">
        <f t="shared" si="33"/>
        <v>-1.8149138172200328</v>
      </c>
      <c r="DU33" s="12">
        <f>IF(OR(DU6=0,DU8=0),0,DU6*DU6*DU8/(DU7+DU10)/DU10)+IF(OR(DU6=0,DU7=0,DU8=0),0,DU6*DU6*DU7*DU8*(1/DU11+1/DU12)/DU10)-IF(DU6=0,0,DU6*ATAN(DU7*DU8/DU6/DU10))</f>
        <v>6.1598725231802565</v>
      </c>
      <c r="DV33" s="4"/>
      <c r="DW33" s="12">
        <f>IF(OR(DW6=0,DW8=0),0,DW6*DW6*DW8/(DW7+DW10)/DW10)+IF(OR(DW6=0,DW7=0,DW8=0),0,DW6*DW6*DW7*DW8*(1/DW11+1/DW12)/DW10)-IF(DW6=0,0,DW6*ATAN(DW7*DW8/DW6/DW10))</f>
        <v>13.736364522172325</v>
      </c>
      <c r="DX33" s="4"/>
      <c r="DY33" s="12">
        <f>IF(OR(DY6=0,DY8=0),0,DY6*DY6*DY8/(DY7+DY10)/DY10)+IF(OR(DY6=0,DY7=0,DY8=0),0,DY6*DY6*DY7*DY8*(1/DY11+1/DY12)/DY10)-IF(DY6=0,0,DY6*ATAN(DY7*DY8/DY6/DY10))</f>
        <v>-5.539847200233019</v>
      </c>
      <c r="DZ33" s="4"/>
      <c r="EA33" s="12">
        <f>IF(OR(EA6=0,EA8=0),0,EA6*EA6*EA8/(EA7+EA10)/EA10)+IF(OR(EA6=0,EA7=0,EA8=0),0,EA6*EA6*EA7*EA8*(1/EA11+1/EA12)/EA10)-IF(EA6=0,0,EA6*ATAN(EA7*EA8/EA6/EA10))</f>
        <v>-10.279870671767009</v>
      </c>
      <c r="EC33" s="15">
        <f t="shared" si="34"/>
        <v>-1.9602343188020237</v>
      </c>
      <c r="EE33" s="12">
        <f>IF(OR(EE6=0,EE8=0),0,EE6*EE6*EE8/(EE7+EE10)/EE10)+IF(OR(EE6=0,EE7=0,EE8=0),0,EE6*EE6*EE7*EE8*(1/EE11+1/EE12)/EE10)-IF(EE6=0,0,EE6*ATAN(EE7*EE8/EE6/EE10))</f>
        <v>6.570543550216512</v>
      </c>
      <c r="EF33" s="4"/>
      <c r="EG33" s="12">
        <f>IF(OR(EG6=0,EG8=0),0,EG6*EG6*EG8/(EG7+EG10)/EG10)+IF(OR(EG6=0,EG7=0,EG8=0),0,EG6*EG6*EG7*EG8*(1/EG11+1/EG12)/EG10)-IF(EG6=0,0,EG6*ATAN(EG7*EG8/EG6/EG10))</f>
        <v>14.672390400704824</v>
      </c>
      <c r="EH33" s="4"/>
      <c r="EI33" s="12">
        <f>IF(OR(EI6=0,EI8=0),0,EI6*EI6*EI8/(EI7+EI10)/EI10)+IF(OR(EI6=0,EI7=0,EI8=0),0,EI6*EI6*EI7*EI8*(1/EI11+1/EI12)/EI10)-IF(EI6=0,0,EI6*ATAN(EI7*EI8/EI6/EI10))</f>
        <v>-5.637875915766873</v>
      </c>
      <c r="EJ33" s="4"/>
      <c r="EK33" s="12">
        <f>IF(OR(EK6=0,EK8=0),0,EK6*EK6*EK8/(EK7+EK10)/EK10)+IF(OR(EK6=0,EK7=0,EK8=0),0,EK6*EK6*EK7*EK8*(1/EK11+1/EK12)/EK10)-IF(EK6=0,0,EK6*ATAN(EK7*EK8/EK6/EK10))</f>
        <v>-10.624151899938322</v>
      </c>
      <c r="EM33" s="15">
        <f t="shared" si="35"/>
        <v>-2.08303944493001</v>
      </c>
      <c r="EO33" s="12">
        <f>IF(OR(EO6=0,EO8=0),0,EO6*EO6*EO8/(EO7+EO10)/EO10)+IF(OR(EO6=0,EO7=0,EO8=0),0,EO6*EO6*EO7*EO8*(1/EO11+1/EO12)/EO10)-IF(EO6=0,0,EO6*ATAN(EO7*EO8/EO6/EO10))</f>
        <v>6.965718286967669</v>
      </c>
      <c r="EP33" s="4"/>
      <c r="EQ33" s="12">
        <f>IF(OR(EQ6=0,EQ8=0),0,EQ6*EQ6*EQ8/(EQ7+EQ10)/EQ10)+IF(OR(EQ6=0,EQ7=0,EQ8=0),0,EQ6*EQ6*EQ7*EQ8*(1/EQ11+1/EQ12)/EQ10)-IF(EQ6=0,0,EQ6*ATAN(EQ7*EQ8/EQ6/EQ10))</f>
        <v>15.517864120793494</v>
      </c>
      <c r="ER33" s="4"/>
      <c r="ES33" s="12">
        <f>IF(OR(ES6=0,ES8=0),0,ES6*ES6*ES8/(ES7+ES10)/ES10)+IF(OR(ES6=0,ES7=0,ES8=0),0,ES6*ES6*ES7*ES8*(1/ES11+1/ES12)/ES10)-IF(ES6=0,0,ES6*ATAN(ES7*ES8/ES6/ES10))</f>
        <v>-5.720353087024542</v>
      </c>
      <c r="ET33" s="4"/>
      <c r="EU33" s="12">
        <f>IF(OR(EU6=0,EU8=0),0,EU6*EU6*EU8/(EU7+EU10)/EU10)+IF(OR(EU6=0,EU7=0,EU8=0),0,EU6*EU6*EU7*EU8*(1/EU11+1/EU12)/EU10)-IF(EU6=0,0,EU6*ATAN(EU7*EU8/EU6/EU10))</f>
        <v>-10.906052511389056</v>
      </c>
      <c r="EW33" s="15">
        <f t="shared" si="36"/>
        <v>-2.186445980272548</v>
      </c>
      <c r="EY33" s="12">
        <f>IF(OR(EY6=0,EY8=0),0,EY6*EY6*EY8/(EY7+EY10)/EY10)+IF(OR(EY6=0,EY7=0,EY8=0),0,EY6*EY6*EY7*EY8*(1/EY11+1/EY12)/EY10)-IF(EY6=0,0,EY6*ATAN(EY7*EY8/EY6/EY10))</f>
        <v>7.341345780431372</v>
      </c>
      <c r="EZ33" s="4"/>
      <c r="FA33" s="12">
        <f>IF(OR(FA6=0,FA8=0),0,FA6*FA6*FA8/(FA7+FA10)/FA10)+IF(OR(FA6=0,FA7=0,FA8=0),0,FA6*FA6*FA7*FA8*(1/FA11+1/FA12)/FA10)-IF(FA6=0,0,FA6*ATAN(FA7*FA8/FA6/FA10))</f>
        <v>16.278338428083313</v>
      </c>
      <c r="FB33" s="4"/>
      <c r="FC33" s="12">
        <f>IF(OR(FC6=0,FC8=0),0,FC6*FC6*FC8/(FC7+FC10)/FC10)+IF(OR(FC6=0,FC7=0,FC8=0),0,FC6*FC6*FC7*FC8*(1/FC11+1/FC12)/FC10)-IF(FC6=0,0,FC6*ATAN(FC7*FC8/FC6/FC10))</f>
        <v>-5.790907402235671</v>
      </c>
      <c r="FD33" s="4"/>
      <c r="FE33" s="12">
        <f>IF(OR(FE6=0,FE8=0),0,FE6*FE6*FE8/(FE7+FE10)/FE10)+IF(OR(FE6=0,FE7=0,FE8=0),0,FE6*FE6*FE7*FE8*(1/FE11+1/FE12)/FE10)-IF(FE6=0,0,FE6*ATAN(FE7*FE8/FE6/FE10))</f>
        <v>-11.13776258040508</v>
      </c>
      <c r="FG33" s="15">
        <f t="shared" si="37"/>
        <v>-2.2733449878518903</v>
      </c>
      <c r="FI33" s="12">
        <f>IF(OR(FI6=0,FI8=0),0,FI6*FI6*FI8/(FI7+FI10)/FI10)+IF(OR(FI6=0,FI7=0,FI8=0),0,FI6*FI6*FI7*FI8*(1/FI11+1/FI12)/FI10)-IF(FI6=0,0,FI6*ATAN(FI7*FI8/FI6/FI10))</f>
        <v>7.6949175000422265</v>
      </c>
      <c r="FJ33" s="4"/>
      <c r="FK33" s="12">
        <f>IF(OR(FK6=0,FK8=0),0,FK6*FK6*FK8/(FK7+FK10)/FK10)+IF(OR(FK6=0,FK7=0,FK8=0),0,FK6*FK6*FK7*FK8*(1/FK11+1/FK12)/FK10)-IF(FK6=0,0,FK6*ATAN(FK7*FK8/FK6/FK10))</f>
        <v>16.96017194516017</v>
      </c>
      <c r="FL33" s="4"/>
      <c r="FM33" s="12">
        <f>IF(OR(FM6=0,FM8=0),0,FM6*FM6*FM8/(FM7+FM10)/FM10)+IF(OR(FM6=0,FM7=0,FM8=0),0,FM6*FM6*FM7*FM8*(1/FM11+1/FM12)/FM10)-IF(FM6=0,0,FM6*ATAN(FM7*FM8/FM6/FM10))</f>
        <v>-5.852048524285861</v>
      </c>
      <c r="FN33" s="4"/>
      <c r="FO33" s="12">
        <f>IF(OR(FO6=0,FO8=0),0,FO6*FO6*FO8/(FO7+FO10)/FO10)+IF(OR(FO6=0,FO7=0,FO8=0),0,FO6*FO6*FO7*FO8*(1/FO11+1/FO12)/FO10)-IF(FO6=0,0,FO6*ATAN(FO7*FO8/FO6/FO10))</f>
        <v>-11.32891805947894</v>
      </c>
      <c r="FQ33" s="15">
        <f t="shared" si="38"/>
        <v>-2.3462819031400666</v>
      </c>
      <c r="FS33" s="12">
        <f>IF(OR(FS6=0,FS8=0),0,FS6*FS6*FS8/(FS7+FS10)/FS10)+IF(OR(FS6=0,FS7=0,FS8=0),0,FS6*FS6*FS7*FS8*(1/FS11+1/FS12)/FS10)-IF(FS6=0,0,FS6*ATAN(FS7*FS8/FS6/FS10))</f>
        <v>8.025221854278156</v>
      </c>
      <c r="FT33" s="4"/>
      <c r="FU33" s="12">
        <f>IF(OR(FU6=0,FU8=0),0,FU6*FU6*FU8/(FU7+FU10)/FU10)+IF(OR(FU6=0,FU7=0,FU8=0),0,FU6*FU6*FU7*FU8*(1/FU11+1/FU12)/FU10)-IF(FU6=0,0,FU6*ATAN(FU7*FU8/FU6/FU10))</f>
        <v>17.570034675880848</v>
      </c>
      <c r="FV33" s="4"/>
      <c r="FW33" s="12">
        <f>IF(OR(FW6=0,FW8=0),0,FW6*FW6*FW8/(FW7+FW10)/FW10)+IF(OR(FW6=0,FW7=0,FW8=0),0,FW6*FW6*FW7*FW8*(1/FW11+1/FW12)/FW10)-IF(FW6=0,0,FW6*ATAN(FW7*FW8/FW6/FW10))</f>
        <v>-5.9055684177650996</v>
      </c>
      <c r="FX33" s="4"/>
      <c r="FY33" s="12">
        <f>IF(OR(FY6=0,FY8=0),0,FY6*FY6*FY8/(FY7+FY10)/FY10)+IF(OR(FY6=0,FY7=0,FY8=0),0,FY6*FY6*FY7*FY8*(1/FY11+1/FY12)/FY10)-IF(FY6=0,0,FY6*ATAN(FY7*FY8/FY6/FY10))</f>
        <v>-11.48711038393657</v>
      </c>
      <c r="GA33" s="15">
        <f t="shared" si="39"/>
        <v>-2.4074341354360156</v>
      </c>
      <c r="GC33" s="12">
        <f>IF(OR(GC6=0,GC8=0),0,GC6*GC6*GC8/(GC7+GC10)/GC10)+IF(OR(GC6=0,GC7=0,GC8=0),0,GC6*GC6*GC7*GC8*(1/GC11+1/GC12)/GC10)-IF(GC6=0,0,GC6*ATAN(GC7*GC8/GC6/GC10))</f>
        <v>8.33203879694268</v>
      </c>
      <c r="GD33" s="4"/>
      <c r="GE33" s="12">
        <f>IF(OR(GE6=0,GE8=0),0,GE6*GE6*GE8/(GE7+GE10)/GE10)+IF(OR(GE6=0,GE7=0,GE8=0),0,GE6*GE6*GE7*GE8*(1/GE11+1/GE12)/GE10)-IF(GE6=0,0,GE6*ATAN(GE7*GE8/GE6/GE10))</f>
        <v>18.114557854562758</v>
      </c>
      <c r="GF33" s="4"/>
      <c r="GG33" s="12">
        <f>IF(OR(GG6=0,GG8=0),0,GG6*GG6*GG8/(GG7+GG10)/GG10)+IF(OR(GG6=0,GG7=0,GG8=0),0,GG6*GG6*GG7*GG8*(1/GG11+1/GG12)/GG10)-IF(GG6=0,0,GG6*ATAN(GG7*GG8/GG6/GG10))</f>
        <v>-5.952789491471663</v>
      </c>
      <c r="GH33" s="4"/>
      <c r="GI33" s="12">
        <f>IF(OR(GI6=0,GI8=0),0,GI6*GI6*GI8/(GI7+GI10)/GI10)+IF(OR(GI6=0,GI7=0,GI8=0),0,GI6*GI6*GI7*GI8*(1/GI11+1/GI12)/GI10)-IF(GI6=0,0,GI6*ATAN(GI7*GI8/GI6/GI10))</f>
        <v>-11.618324533314901</v>
      </c>
      <c r="GK33" s="15">
        <f t="shared" si="40"/>
        <v>-2.458634171080605</v>
      </c>
      <c r="GM33" s="12">
        <f>IF(OR(GM6=0,GM8=0),0,GM6*GM6*GM8/(GM7+GM10)/GM10)+IF(OR(GM6=0,GM7=0,GM8=0),0,GM6*GM6*GM7*GM8*(1/GM11+1/GM12)/GM10)-IF(GM6=0,0,GM6*ATAN(GM7*GM8/GM6/GM10))</f>
        <v>8.615853636568302</v>
      </c>
      <c r="GN33" s="4"/>
      <c r="GO33" s="12">
        <f>IF(OR(GO6=0,GO8=0),0,GO6*GO6*GO8/(GO7+GO10)/GO10)+IF(OR(GO6=0,GO7=0,GO8=0),0,GO6*GO6*GO7*GO8*(1/GO11+1/GO12)/GO10)-IF(GO6=0,0,GO6*ATAN(GO7*GO8/GO6/GO10))</f>
        <v>18.60010368954034</v>
      </c>
      <c r="GP33" s="4"/>
      <c r="GQ33" s="12">
        <f>IF(OR(GQ6=0,GQ8=0),0,GQ6*GQ6*GQ8/(GQ7+GQ10)/GQ10)+IF(OR(GQ6=0,GQ7=0,GQ8=0),0,GQ6*GQ6*GQ7*GQ8*(1/GQ11+1/GQ12)/GQ10)-IF(GQ6=0,0,GQ6*ATAN(GQ7*GQ8/GQ6/GQ10))</f>
        <v>-5.99471863751195</v>
      </c>
      <c r="GR33" s="4"/>
      <c r="GS33" s="12">
        <f>IF(OR(GS6=0,GS8=0),0,GS6*GS6*GS8/(GS7+GS10)/GS10)+IF(OR(GS6=0,GS7=0,GS8=0),0,GS6*GS6*GS7*GS8*(1/GS11+1/GS12)/GS10)-IF(GS6=0,0,GS6*ATAN(GS7*GS8/GS6/GS10))</f>
        <v>-11.727294325932274</v>
      </c>
      <c r="GU33" s="15">
        <f t="shared" si="41"/>
        <v>-2.5014105064565375</v>
      </c>
      <c r="GW33" s="12">
        <f>IF(OR(GW6=0,GW8=0),0,GW6*GW6*GW8/(GW7+GW10)/GW10)+IF(OR(GW6=0,GW7=0,GW8=0),0,GW6*GW6*GW7*GW8*(1/GW11+1/GW12)/GW10)-IF(GW6=0,0,GW6*ATAN(GW7*GW8/GW6/GW10))</f>
        <v>8.87761974814378</v>
      </c>
      <c r="GX33" s="4"/>
      <c r="GY33" s="12">
        <f>IF(OR(GY6=0,GY8=0),0,GY6*GY6*GY8/(GY7+GY10)/GY10)+IF(OR(GY6=0,GY7=0,GY8=0),0,GY6*GY6*GY7*GY8*(1/GY11+1/GY12)/GY10)-IF(GY6=0,0,GY6*ATAN(GY7*GY8/GY6/GY10))</f>
        <v>19.032627393739762</v>
      </c>
      <c r="GZ33" s="4"/>
      <c r="HA33" s="12">
        <f>IF(OR(HA6=0,HA8=0),0,HA6*HA6*HA8/(HA7+HA10)/HA10)+IF(OR(HA6=0,HA7=0,HA8=0),0,HA6*HA6*HA7*HA8*(1/HA11+1/HA12)/HA10)-IF(HA6=0,0,HA6*ATAN(HA7*HA8/HA6/HA10))</f>
        <v>-6.03214410338016</v>
      </c>
      <c r="HB33" s="4"/>
      <c r="HC33" s="12">
        <f>IF(OR(HC6=0,HC8=0),0,HC6*HC6*HC8/(HC7+HC10)/HC10)+IF(OR(HC6=0,HC7=0,HC8=0),0,HC6*HC6*HC7*HC8*(1/HC11+1/HC12)/HC10)-IF(HC6=0,0,HC6*ATAN(HC7*HC8/HC6/HC10))</f>
        <v>-11.817782035882267</v>
      </c>
      <c r="HE33" s="15">
        <f t="shared" si="42"/>
        <v>-2.5370325398302747</v>
      </c>
      <c r="HG33" s="12">
        <f>IF(OR(HG6=0,HG8=0),0,HG6*HG6*HG8/(HG7+HG10)/HG10)+IF(OR(HG6=0,HG7=0,HG8=0),0,HG6*HG6*HG7*HG8*(1/HG11+1/HG12)/HG10)-IF(HG6=0,0,HG6*ATAN(HG7*HG8/HG6/HG10))</f>
        <v>9.118575410891374</v>
      </c>
      <c r="HH33" s="4"/>
      <c r="HI33" s="12">
        <f>IF(OR(HI6=0,HI8=0),0,HI6*HI6*HI8/(HI7+HI10)/HI10)+IF(OR(HI6=0,HI7=0,HI8=0),0,HI6*HI6*HI7*HI8*(1/HI11+1/HI12)/HI10)-IF(HI6=0,0,HI6*ATAN(HI7*HI8/HI6/HI10))</f>
        <v>19.417606196504984</v>
      </c>
      <c r="HJ33" s="4"/>
      <c r="HK33" s="12">
        <f>IF(OR(HK6=0,HK8=0),0,HK6*HK6*HK8/(HK7+HK10)/HK10)+IF(OR(HK6=0,HK7=0,HK8=0),0,HK6*HK6*HK7*HK8*(1/HK11+1/HK12)/HK10)-IF(HK6=0,0,HK6*ATAN(HK7*HK8/HK6/HK10))</f>
        <v>-6.065697644999364</v>
      </c>
      <c r="HL33" s="4"/>
      <c r="HM33" s="12">
        <f>IF(OR(HM6=0,HM8=0),0,HM6*HM6*HM8/(HM7+HM10)/HM10)+IF(OR(HM6=0,HM7=0,HM8=0),0,HM6*HM6*HM7*HM8*(1/HM11+1/HM12)/HM10)-IF(HM6=0,0,HM6*ATAN(HM7*HM8/HM6/HM10))</f>
        <v>-11.892795048780794</v>
      </c>
      <c r="HO33" s="15">
        <f t="shared" si="43"/>
        <v>-2.566553014275777</v>
      </c>
      <c r="HQ33" s="12">
        <f>IF(OR(HQ6=0,HQ8=0),0,HQ6*HQ6*HQ8/(HQ7+HQ10)/HQ10)+IF(OR(HQ6=0,HQ7=0,HQ8=0),0,HQ6*HQ6*HQ7*HQ8*(1/HQ11+1/HQ12)/HQ10)-IF(HQ6=0,0,HQ6*ATAN(HQ7*HQ8/HQ6/HQ10))</f>
        <v>9.34010935753222</v>
      </c>
      <c r="HR33" s="4"/>
      <c r="HS33" s="12">
        <f>IF(OR(HS6=0,HS8=0),0,HS6*HS6*HS8/(HS7+HS10)/HS10)+IF(OR(HS6=0,HS7=0,HS8=0),0,HS6*HS6*HS7*HS8*(1/HS11+1/HS12)/HS10)-IF(HS6=0,0,HS6*ATAN(HS7*HS8/HS6/HS10))</f>
        <v>19.76001451147302</v>
      </c>
      <c r="HT33" s="4"/>
      <c r="HU33" s="12">
        <f>IF(OR(HU6=0,HU8=0),0,HU6*HU6*HU8/(HU7+HU10)/HU10)+IF(OR(HU6=0,HU7=0,HU8=0),0,HU6*HU6*HU7*HU8*(1/HU11+1/HU12)/HU10)-IF(HU6=0,0,HU6*ATAN(HU7*HU8/HU6/HU10))</f>
        <v>-6.09589542859872</v>
      </c>
      <c r="HV33" s="4"/>
      <c r="HW33" s="12">
        <f>IF(OR(HW6=0,HW8=0),0,HW6*HW6*HW8/(HW7+HW10)/HW10)+IF(OR(HW6=0,HW7=0,HW8=0),0,HW6*HW6*HW7*HW8*(1/HW11+1/HW12)/HW10)-IF(HW6=0,0,HW6*ATAN(HW7*HW8/HW6/HW10))</f>
        <v>-11.954752514142356</v>
      </c>
      <c r="HY33" s="15">
        <f t="shared" si="44"/>
        <v>-2.5908454778316403</v>
      </c>
    </row>
    <row r="34" spans="1:233" ht="15.75">
      <c r="A34" s="47">
        <f aca="true" t="shared" si="58" ref="A34:A52">+A11</f>
        <v>1</v>
      </c>
      <c r="B34" s="35">
        <f t="shared" si="45"/>
        <v>-0.2628725336122713</v>
      </c>
      <c r="C34" s="35">
        <f t="shared" si="46"/>
        <v>0.533292923581096</v>
      </c>
      <c r="D34" s="35">
        <f t="shared" si="47"/>
        <v>0.0022143214329448</v>
      </c>
      <c r="E34" s="35">
        <f t="shared" si="48"/>
        <v>0.2303464113101774</v>
      </c>
      <c r="F34" s="35">
        <f t="shared" si="49"/>
        <v>-0.022190081638000438</v>
      </c>
      <c r="G34" s="35">
        <f t="shared" si="50"/>
        <v>0.006407333705775949</v>
      </c>
      <c r="H34" s="49">
        <f aca="true" t="shared" si="59" ref="H34:H53">(B34+C34)/2+(B34-C34)*COS(2*$H$6*ATAN(1)/45)/2-E34*SIN(2*$H$6*ATAN(1)/45)</f>
        <v>0.00031667678697491763</v>
      </c>
      <c r="I34" s="50">
        <f aca="true" t="shared" si="60" ref="I34:I53">-E34*COS(2*$H$6*ATAN(1)/45)+(B34-C34)*SIN(2*$H$6*ATAN(1)/45)/2</f>
        <v>-0.33606322596408394</v>
      </c>
      <c r="J34" s="68">
        <f aca="true" t="shared" si="61" ref="J34:J53">+I57</f>
        <v>-0.29911611073800304</v>
      </c>
      <c r="K34" s="69">
        <f aca="true" t="shared" si="62" ref="K34:K53">+I80</f>
        <v>0.602193653231541</v>
      </c>
      <c r="L34" s="70">
        <f aca="true" t="shared" si="63" ref="L34:L53">+I103</f>
        <v>0.1103512864537502</v>
      </c>
      <c r="M34" s="49">
        <f aca="true" t="shared" si="64" ref="M34:M53">(J34+K34)/2+(J34-K34)*COS(2*$H$6*ATAN(1)/45)/2-L34*SIN(2*$H$6*ATAN(1)/45)</f>
        <v>0.14539107196337875</v>
      </c>
      <c r="N34" s="86">
        <f t="shared" si="51"/>
        <v>-0.41428098831931187</v>
      </c>
      <c r="O34" s="93">
        <f t="shared" si="52"/>
        <v>1.3352966593739426E-06</v>
      </c>
      <c r="P34" s="87">
        <f t="shared" si="53"/>
        <v>2.3934148204852703E-09</v>
      </c>
      <c r="Q34" s="87">
        <f t="shared" si="54"/>
        <v>-5.653245805986209E-08</v>
      </c>
      <c r="R34" s="87">
        <f t="shared" si="55"/>
        <v>-1.3676679014267008E-05</v>
      </c>
      <c r="S34" s="88">
        <f t="shared" si="56"/>
        <v>1.3480445466254755E-05</v>
      </c>
      <c r="T34" s="94">
        <f t="shared" si="57"/>
        <v>1.1518157878262844E-06</v>
      </c>
      <c r="U34" s="86">
        <f aca="true" t="shared" si="65" ref="U34:U53">(R34+O34+S34+P34)/2+(R34+O34-S34-P34)*COS(2*$H$6*ATAN(1)/45)/2-(T34+Q34)*SIN(2*$H$6*ATAN(1)/45)</f>
        <v>2.4081098714285375E-06</v>
      </c>
      <c r="V34" s="50">
        <f aca="true" t="shared" si="66" ref="V34:V53">-(T34+Q34)*COS(2*$H$6*ATAN(1)/45)+(R34+O34-S34-P34)*SIN(2*$H$6*ATAN(1)/45)/2</f>
        <v>-1.2334788919523128E-05</v>
      </c>
      <c r="X34" s="106" t="s">
        <v>119</v>
      </c>
      <c r="Y34" s="30">
        <f>IF(AND(Y7=0,Y8=0),-Y6,-Y6*Y6/Y10)</f>
        <v>0</v>
      </c>
      <c r="AA34" s="30">
        <f>IF(AND(AA7=0,AA8=0),-AA6,-AA6*AA6/AA10)</f>
        <v>0</v>
      </c>
      <c r="AC34" s="30">
        <f>IF(AND(AC7=0,AC8=0),-AC6,-AC6*AC6/AC10)</f>
        <v>0</v>
      </c>
      <c r="AE34" s="30">
        <f>IF(AND(AE7=0,AE8=0),-AE6,-AE6*AE6/AE10)</f>
        <v>0</v>
      </c>
      <c r="AG34" s="15">
        <f t="shared" si="24"/>
        <v>0</v>
      </c>
      <c r="AI34" s="30">
        <f>IF(AND(AI7=0,AI8=0),-AI6,-AI6*AI6/AI10)</f>
        <v>-0.06963106238227913</v>
      </c>
      <c r="AK34" s="30">
        <f>IF(AND(AK7=0,AK8=0),-AK6,-AK6*AK6/AK10)</f>
        <v>-0.007390854128868035</v>
      </c>
      <c r="AM34" s="30">
        <f>IF(AND(AM7=0,AM8=0),-AM6,-AM6*AM6/AM10)</f>
        <v>-0.10411584125907071</v>
      </c>
      <c r="AO34" s="30">
        <f>IF(AND(AO7=0,AO8=0),-AO6,-AO6*AO6/AO10)</f>
        <v>-0.007413974398540614</v>
      </c>
      <c r="AQ34" s="15">
        <f t="shared" si="25"/>
        <v>0.00548474331446835</v>
      </c>
      <c r="AS34" s="30">
        <f>IF(AND(AS7=0,AS8=0),-AS6,-AS6*AS6/AS10)</f>
        <v>-0.2765204519281134</v>
      </c>
      <c r="AU34" s="30">
        <f>IF(AND(AU7=0,AU8=0),-AU6,-AU6*AU6/AU10)</f>
        <v>-0.029560994472915818</v>
      </c>
      <c r="AW34" s="30">
        <f>IF(AND(AW7=0,AW8=0),-AW6,-AW6*AW6/AW10)</f>
        <v>-0.40985241566284797</v>
      </c>
      <c r="AY34" s="30">
        <f>IF(AND(AY7=0,AY8=0),-AY6,-AY6*AY6/AY10)</f>
        <v>-0.029653452752212723</v>
      </c>
      <c r="BA34" s="15">
        <f t="shared" si="26"/>
        <v>0.021205725908352457</v>
      </c>
      <c r="BC34" s="30">
        <f>IF(AND(BC7=0,BC8=0),-BC6,-BC6*BC6/BC10)</f>
        <v>-0.6148682871166395</v>
      </c>
      <c r="BE34" s="30">
        <f>IF(AND(BE7=0,BE8=0),-BE6,-BE6*BE6/BE10)</f>
        <v>-0.06650315788017677</v>
      </c>
      <c r="BG34" s="30">
        <f>IF(AND(BG7=0,BG8=0),-BG6,-BG6*BG6/BG10)</f>
        <v>-0.8988771049900601</v>
      </c>
      <c r="BI34" s="30">
        <f>IF(AND(BI7=0,BI8=0),-BI6,-BI6*BI6/BI10)</f>
        <v>-0.06671110355769552</v>
      </c>
      <c r="BK34" s="15">
        <f t="shared" si="27"/>
        <v>0.04516831166376903</v>
      </c>
      <c r="BM34" s="30">
        <f>IF(AND(BM7=0,BM8=0),-BM6,-BM6*BM6/BM10)</f>
        <v>-1.0756682327245028</v>
      </c>
      <c r="BO34" s="30">
        <f>IF(AND(BO7=0,BO8=0),-BO6,-BO6*BO6/BO10)</f>
        <v>-0.11820524900880146</v>
      </c>
      <c r="BQ34" s="30">
        <f>IF(AND(BQ7=0,BQ8=0),-BQ6,-BQ6*BQ6/BQ10)</f>
        <v>-1.5449745586728563</v>
      </c>
      <c r="BS34" s="30">
        <f>IF(AND(BS7=0,BS8=0),-BS6,-BS6*BS6/BS10)</f>
        <v>-0.11857471771013497</v>
      </c>
      <c r="BU34" s="15">
        <f t="shared" si="28"/>
        <v>0.07463361882884172</v>
      </c>
      <c r="BW34" s="30">
        <f>IF(AND(BW7=0,BW8=0),-BW6,-BW6*BW6/BW10)</f>
        <v>-1.647556015797342</v>
      </c>
      <c r="BY34" s="30">
        <f>IF(AND(BY7=0,BY8=0),-BY6,-BY6*BY6/BY10)</f>
        <v>-0.18465035516770265</v>
      </c>
      <c r="CA34" s="30">
        <f>IF(AND(CA7=0,CA8=0),-CA6,-CA6*CA6/CA10)</f>
        <v>-2.3186944788008415</v>
      </c>
      <c r="CC34" s="30">
        <f>IF(AND(CC7=0,CC8=0),-CC6,-CC6*CC6/CC10)</f>
        <v>-0.18522722357708238</v>
      </c>
      <c r="CE34" s="15">
        <f t="shared" si="29"/>
        <v>0.10672319242723771</v>
      </c>
      <c r="CG34" s="30">
        <f>IF(AND(CG7=0,CG8=0),-CG6,-CG6*CG6/CG10)</f>
        <v>-2.3177620079267416</v>
      </c>
      <c r="CI34" s="30">
        <f>IF(AND(CI7=0,CI8=0),-CI6,-CI6*CI6/CI10)</f>
        <v>-0.2658167670405814</v>
      </c>
      <c r="CK34" s="30">
        <f>IF(AND(CK7=0,CK8=0),-CK6,-CK6*CK6/CK10)</f>
        <v>-3.191343891681141</v>
      </c>
      <c r="CM34" s="30">
        <f>IF(AND(CM7=0,CM8=0),-CM6,-CM6*CM6/CM10)</f>
        <v>-0.26664670804796403</v>
      </c>
      <c r="CO34" s="15">
        <f t="shared" si="30"/>
        <v>0.1389027857812426</v>
      </c>
      <c r="CQ34" s="30">
        <f>IF(AND(CQ7=0,CQ8=0),-CQ6,-CQ6*CQ6/CQ10)</f>
        <v>-3.0730215033864177</v>
      </c>
      <c r="CS34" s="30">
        <f>IF(AND(CS7=0,CS8=0),-CS6,-CS6*CS6/CS10)</f>
        <v>-0.3616780052407291</v>
      </c>
      <c r="CU34" s="30">
        <f>IF(AND(CU7=0,CU8=0),-CU6,-CU6*CU6/CU10)</f>
        <v>-4.137563243023341</v>
      </c>
      <c r="CW34" s="30">
        <f>IF(AND(CW7=0,CW8=0),-CW6,-CW6*CW6/CW10)</f>
        <v>-0.3628064435053178</v>
      </c>
      <c r="CY34" s="15">
        <f t="shared" si="31"/>
        <v>0.1692474834630785</v>
      </c>
      <c r="DA34" s="30">
        <f>IF(AND(DA7=0,DA8=0),-DA6,-DA6*DA6/DA10)</f>
        <v>-3.9003368661504334</v>
      </c>
      <c r="DC34" s="30">
        <f>IF(AND(DC7=0,DC8=0),-DC6,-DC6*DC6/DC10)</f>
        <v>-0.4722028526293582</v>
      </c>
      <c r="DE34" s="30">
        <f>IF(AND(DE7=0,DE8=0),-DE6,-DE6*DE6/DE10)</f>
        <v>-5.13646306499282</v>
      </c>
      <c r="DG34" s="30">
        <f>IF(AND(DG7=0,DG8=0),-DG6,-DG6*DG6/DG10)</f>
        <v>-0.47367492064906846</v>
      </c>
      <c r="DI34" s="15">
        <f t="shared" si="32"/>
        <v>0.19650130792925655</v>
      </c>
      <c r="DK34" s="30">
        <f>IF(AND(DK7=0,DK8=0),-DK6,-DK6*DK6/DK10)</f>
        <v>-4.787538408980888</v>
      </c>
      <c r="DM34" s="30">
        <f>IF(AND(DM7=0,DM8=0),-DM6,-DM6*DM6/DM10)</f>
        <v>-0.5973553923158568</v>
      </c>
      <c r="DO34" s="30">
        <f>IF(AND(DO7=0,DO8=0),-DO6,-DO6*DO6/DO10)</f>
        <v>-6.171708473851621</v>
      </c>
      <c r="DQ34" s="30">
        <f>IF(AND(DQ7=0,DQ8=0),-DQ6,-DQ6*DQ6/DQ10)</f>
        <v>-0.5992158870904475</v>
      </c>
      <c r="DS34" s="15">
        <f t="shared" si="33"/>
        <v>0.2200014009640338</v>
      </c>
      <c r="DU34" s="30">
        <f>IF(AND(DU7=0,DU8=0),-DU6,-DU6*DU6/DU10)</f>
        <v>-5.7236380703214245</v>
      </c>
      <c r="DW34" s="30">
        <f>IF(AND(DW7=0,DW8=0),-DW6,-DW6*DW6/DW10)</f>
        <v>-0.7370950512443553</v>
      </c>
      <c r="DY34" s="30">
        <f>IF(AND(DY7=0,DY8=0),-DY6,-DY6*DY6/DY10)</f>
        <v>-7.231015260621873</v>
      </c>
      <c r="EA34" s="30">
        <f>IF(AND(EA7=0,EA8=0),-EA6,-EA6*EA6/EA10)</f>
        <v>-0.739388391617848</v>
      </c>
      <c r="EC34" s="15">
        <f t="shared" si="34"/>
        <v>0.23954153448365542</v>
      </c>
      <c r="EE34" s="30">
        <f>IF(AND(EE7=0,EE8=0),-EE6,-EE6*EE6/EE10)</f>
        <v>-6.699002041535024</v>
      </c>
      <c r="EG34" s="30">
        <f>IF(AND(EG7=0,EG8=0),-EG6,-EG6*EG6/EG10)</f>
        <v>-0.8913766492573849</v>
      </c>
      <c r="EI34" s="30">
        <f>IF(AND(EI7=0,EI8=0),-EI6,-EI6*EI6/EI10)</f>
        <v>-8.305418498960421</v>
      </c>
      <c r="EK34" s="30">
        <f>IF(AND(EK7=0,EK8=0),-EK6,-EK6*EK6/EK10)</f>
        <v>-0.8941468340230126</v>
      </c>
      <c r="EM34" s="15">
        <f t="shared" si="35"/>
        <v>0.2552282312646956</v>
      </c>
      <c r="EO34" s="30">
        <f>IF(AND(EO7=0,EO8=0),-EO6,-EO6*EO6/EO10)</f>
        <v>-7.705383963087843</v>
      </c>
      <c r="EQ34" s="30">
        <f>IF(AND(EQ7=0,EQ8=0),-EQ6,-EQ6*EQ6/EQ10)</f>
        <v>-1.060150453514268</v>
      </c>
      <c r="ES34" s="30">
        <f>IF(AND(ES7=0,ES8=0),-ES6,-ES6*ES6/ES10)</f>
        <v>-9.388531679598842</v>
      </c>
      <c r="EU34" s="30">
        <f>IF(AND(EU7=0,EU8=0),-EU6,-EU6*EU6/EU10)</f>
        <v>-1.0634410203625297</v>
      </c>
      <c r="EW34" s="15">
        <f t="shared" si="36"/>
        <v>0.26735756905708646</v>
      </c>
      <c r="EY34" s="30">
        <f>IF(AND(EY7=0,EY8=0),-EY6,-EY6*EY6/EY10)</f>
        <v>-8.735862708467268</v>
      </c>
      <c r="FA34" s="30">
        <f>IF(AND(FA7=0,FA8=0),-FA6,-FA6*FA6/FA10)</f>
        <v>-1.2433622381292415</v>
      </c>
      <c r="FC34" s="30">
        <f>IF(AND(FC7=0,FC8=0),-FC6,-FC6*FC6/FC10)</f>
        <v>-10.475899792616268</v>
      </c>
      <c r="FE34" s="30">
        <f>IF(AND(FE7=0,FE8=0),-FE6,-FE6*FE6/FE10)</f>
        <v>-1.2472162235167104</v>
      </c>
      <c r="FG34" s="15">
        <f t="shared" si="37"/>
        <v>0.27632212228050207</v>
      </c>
      <c r="FI34" s="30">
        <f>IF(AND(FI7=0,FI8=0),-FI6,-FI6*FI6/FI10)</f>
        <v>-9.78472329546663</v>
      </c>
      <c r="FK34" s="30">
        <f>IF(AND(FK7=0,FK8=0),-FK6,-FK6*FK6/FK10)</f>
        <v>-1.4409533488822444</v>
      </c>
      <c r="FM34" s="30">
        <f>IF(AND(FM7=0,FM8=0),-FM6,-FM6*FM6/FM10)</f>
        <v>-11.564478490196501</v>
      </c>
      <c r="FO34" s="30">
        <f>IF(AND(FO7=0,FO8=0),-FO6,-FO6*FO6/FO10)</f>
        <v>-1.445413248895607</v>
      </c>
      <c r="FQ34" s="15">
        <f t="shared" si="38"/>
        <v>0.28254702160191547</v>
      </c>
      <c r="FS34" s="30">
        <f>IF(AND(FS7=0,FS8=0),-FS6,-FS6*FS6/FS10)</f>
        <v>-10.847310669042642</v>
      </c>
      <c r="FU34" s="30">
        <f>IF(AND(FU7=0,FU8=0),-FU6,-FU6*FU6/FU10)</f>
        <v>-1.6528607728438376</v>
      </c>
      <c r="FW34" s="30">
        <f>IF(AND(FW7=0,FW8=0),-FW6,-FW6*FW6/FW10)</f>
        <v>-12.6522350350995</v>
      </c>
      <c r="FY34" s="30">
        <f>IF(AND(FY7=0,FY8=0),-FY6,-FY6*FY6/FY10)</f>
        <v>-1.6579685051302324</v>
      </c>
      <c r="GA34" s="15">
        <f t="shared" si="39"/>
        <v>0.2864497139235846</v>
      </c>
      <c r="GC34" s="30">
        <f>IF(AND(GC7=0,GC8=0),-GC6,-GC6*GC6/GC10)</f>
        <v>-11.919877047800801</v>
      </c>
      <c r="GE34" s="30">
        <f>IF(AND(GE7=0,GE8=0),-GE6,-GE6*GE6/GE10)</f>
        <v>-1.879017212744905</v>
      </c>
      <c r="GG34" s="30">
        <f>IF(AND(GG7=0,GG8=0),-GG6,-GG6*GG6/GG10)</f>
        <v>-13.737852150662524</v>
      </c>
      <c r="GI34" s="30">
        <f>IF(AND(GI7=0,GI8=0),-GI6,-GI6*GI6/GI10)</f>
        <v>-1.8848140795760062</v>
      </c>
      <c r="GK34" s="15">
        <f t="shared" si="40"/>
        <v>0.288417124027825</v>
      </c>
      <c r="GM34" s="30">
        <f>IF(AND(GM7=0,GM8=0),-GM6,-GM6*GM6/GM10)</f>
        <v>-12.999435807375095</v>
      </c>
      <c r="GO34" s="30">
        <f>IF(AND(GO7=0,GO8=0),-GO6,-GO6*GO6/GO10)</f>
        <v>-2.1193511659116466</v>
      </c>
      <c r="GQ34" s="30">
        <f>IF(AND(GQ7=0,GQ8=0),-GQ6,-GQ6*GQ6/GQ10)</f>
        <v>-14.820512820512821</v>
      </c>
      <c r="GS34" s="30">
        <f>IF(AND(GS7=0,GS8=0),-GS6,-GS6*GS6/GS10)</f>
        <v>-2.1258778184451343</v>
      </c>
      <c r="GU34" s="15">
        <f t="shared" si="41"/>
        <v>0.28879465937934584</v>
      </c>
      <c r="GW34" s="30">
        <f>IF(AND(GW7=0,GW8=0),-GW6,-GW6*GW6/GW10)</f>
        <v>-14.083629025171689</v>
      </c>
      <c r="GY34" s="30">
        <f>IF(AND(GY7=0,GY8=0),-GY6,-GY6*GY6/GY10)</f>
        <v>-2.373787007576982</v>
      </c>
      <c r="HA34" s="30">
        <f>IF(AND(HA7=0,HA8=0),-HA6,-HA6*HA6/HA10)</f>
        <v>-15.899746115906092</v>
      </c>
      <c r="HC34" s="30">
        <f>IF(AND(HC7=0,HC8=0),-HC6,-HC6*HC6/HC10)</f>
        <v>-2.381083411375036</v>
      </c>
      <c r="HE34" s="15">
        <f t="shared" si="42"/>
        <v>0.2878827534927978</v>
      </c>
      <c r="HG34" s="30">
        <f>IF(AND(HG7=0,HG8=0),-HG6,-HG6*HG6/HG10)</f>
        <v>-15.17061176645996</v>
      </c>
      <c r="HI34" s="30">
        <f>IF(AND(HI7=0,HI8=0),-HI6,-HI6*HI6/HI10)</f>
        <v>-2.642245078370797</v>
      </c>
      <c r="HK34" s="30">
        <f>IF(AND(HK7=0,HK8=0),-HK6,-HK6*HK6/HK10)</f>
        <v>-16.975317821663598</v>
      </c>
      <c r="HM34" s="30">
        <f>IF(AND(HM7=0,HM8=0),-HM6,-HM6*HM6/HM10)</f>
        <v>-2.6503504802311286</v>
      </c>
      <c r="HO34" s="15">
        <f t="shared" si="43"/>
        <v>0.285937874741716</v>
      </c>
      <c r="HQ34" s="30">
        <f>IF(AND(HQ7=0,HQ8=0),-HQ6,-HQ6*HQ6/HQ10)</f>
        <v>-16.258953622658463</v>
      </c>
      <c r="HS34" s="30">
        <f>IF(AND(HS7=0,HS8=0),-HS6,-HS6*HS6/HS10)</f>
        <v>-2.9246417757836003</v>
      </c>
      <c r="HU34" s="30">
        <f>IF(AND(HU7=0,HU8=0),-HU6,-HU6*HU6/HU10)</f>
        <v>-18.04715339179766</v>
      </c>
      <c r="HW34" s="30">
        <f>IF(AND(HW7=0,HW8=0),-HW6,-HW6*HW6/HW10)</f>
        <v>-2.933594671934229</v>
      </c>
      <c r="HY34" s="15">
        <f t="shared" si="44"/>
        <v>0.2831759348169284</v>
      </c>
    </row>
    <row r="35" spans="1:22" ht="12.75">
      <c r="A35" s="47">
        <f t="shared" si="58"/>
        <v>2</v>
      </c>
      <c r="B35" s="35">
        <f t="shared" si="45"/>
        <v>-0.005847188535308995</v>
      </c>
      <c r="C35" s="35">
        <f t="shared" si="46"/>
        <v>0.5182941950332207</v>
      </c>
      <c r="D35" s="35">
        <f t="shared" si="47"/>
        <v>0.01644074958445342</v>
      </c>
      <c r="E35" s="35">
        <f t="shared" si="48"/>
        <v>0.13566950026058777</v>
      </c>
      <c r="F35" s="35">
        <f t="shared" si="49"/>
        <v>-0.0831825438338065</v>
      </c>
      <c r="G35" s="35">
        <f t="shared" si="50"/>
        <v>0.024372041492353124</v>
      </c>
      <c r="H35" s="49">
        <f t="shared" si="59"/>
        <v>0.18298428192016292</v>
      </c>
      <c r="I35" s="50">
        <f t="shared" si="60"/>
        <v>-0.22483483980622107</v>
      </c>
      <c r="J35" s="68">
        <f t="shared" si="61"/>
        <v>0.0049375664575587175</v>
      </c>
      <c r="K35" s="69">
        <f t="shared" si="62"/>
        <v>0.5664098922214652</v>
      </c>
      <c r="L35" s="70">
        <f t="shared" si="63"/>
        <v>0.06950262137896032</v>
      </c>
      <c r="M35" s="49">
        <f t="shared" si="64"/>
        <v>0.28110435147649704</v>
      </c>
      <c r="N35" s="86">
        <f t="shared" si="51"/>
        <v>-0.25790622525598755</v>
      </c>
      <c r="O35" s="93">
        <f t="shared" si="52"/>
        <v>2.6666163732830136E-06</v>
      </c>
      <c r="P35" s="87">
        <f t="shared" si="53"/>
        <v>4.779701277285164E-09</v>
      </c>
      <c r="Q35" s="87">
        <f t="shared" si="54"/>
        <v>-1.1289654416947559E-07</v>
      </c>
      <c r="R35" s="87">
        <f t="shared" si="55"/>
        <v>-1.3481575842302148E-05</v>
      </c>
      <c r="S35" s="88">
        <f t="shared" si="56"/>
        <v>1.3089459518987084E-05</v>
      </c>
      <c r="T35" s="94">
        <f t="shared" si="57"/>
        <v>1.1269579756124244E-06</v>
      </c>
      <c r="U35" s="86">
        <f t="shared" si="65"/>
        <v>2.8407684998069795E-06</v>
      </c>
      <c r="V35" s="50">
        <f t="shared" si="66"/>
        <v>-1.1420089549747574E-05</v>
      </c>
    </row>
    <row r="36" spans="1:233" ht="12.75">
      <c r="A36" s="47">
        <f t="shared" si="58"/>
        <v>3</v>
      </c>
      <c r="B36" s="35">
        <f t="shared" si="45"/>
        <v>0.2073166336128716</v>
      </c>
      <c r="C36" s="35">
        <f t="shared" si="46"/>
        <v>0.4994064196341198</v>
      </c>
      <c r="D36" s="35">
        <f t="shared" si="47"/>
        <v>0.049389812910667616</v>
      </c>
      <c r="E36" s="35">
        <f t="shared" si="48"/>
        <v>0.05292496793726165</v>
      </c>
      <c r="F36" s="35">
        <f t="shared" si="49"/>
        <v>-0.16917637455883155</v>
      </c>
      <c r="G36" s="35">
        <f t="shared" si="50"/>
        <v>0.05062885932103749</v>
      </c>
      <c r="H36" s="49">
        <f t="shared" si="59"/>
        <v>0.33464597484998637</v>
      </c>
      <c r="I36" s="50">
        <f t="shared" si="60"/>
        <v>-0.13039624452571233</v>
      </c>
      <c r="J36" s="68">
        <f t="shared" si="61"/>
        <v>0.25320318914629436</v>
      </c>
      <c r="K36" s="69">
        <f t="shared" si="62"/>
        <v>0.5284833893768008</v>
      </c>
      <c r="L36" s="70">
        <f t="shared" si="63"/>
        <v>0.03284138323885109</v>
      </c>
      <c r="M36" s="49">
        <f t="shared" si="64"/>
        <v>0.3898059141883929</v>
      </c>
      <c r="N36" s="86">
        <f t="shared" si="51"/>
        <v>-0.12672468948065507</v>
      </c>
      <c r="O36" s="93">
        <f t="shared" si="52"/>
        <v>3.990009800841101E-06</v>
      </c>
      <c r="P36" s="87">
        <f t="shared" si="53"/>
        <v>7.151780485762616E-09</v>
      </c>
      <c r="Q36" s="87">
        <f t="shared" si="54"/>
        <v>-1.68925055073713E-07</v>
      </c>
      <c r="R36" s="87">
        <f t="shared" si="55"/>
        <v>-1.328670419863833E-05</v>
      </c>
      <c r="S36" s="88">
        <f t="shared" si="56"/>
        <v>1.269940490557248E-05</v>
      </c>
      <c r="T36" s="94">
        <f t="shared" si="57"/>
        <v>1.1021494838996771E-06</v>
      </c>
      <c r="U36" s="86">
        <f t="shared" si="65"/>
        <v>3.2704524621092257E-06</v>
      </c>
      <c r="V36" s="50">
        <f t="shared" si="66"/>
        <v>-1.0509724772827175E-05</v>
      </c>
      <c r="X36" s="3"/>
      <c r="Y36" s="14" t="s">
        <v>12</v>
      </c>
      <c r="Z36" s="4"/>
      <c r="AA36" s="14" t="s">
        <v>12</v>
      </c>
      <c r="AB36" s="4"/>
      <c r="AC36" s="14" t="s">
        <v>12</v>
      </c>
      <c r="AD36" s="4"/>
      <c r="AE36" s="14" t="s">
        <v>12</v>
      </c>
      <c r="AG36" s="14" t="s">
        <v>12</v>
      </c>
      <c r="AI36" s="14" t="s">
        <v>12</v>
      </c>
      <c r="AJ36" s="4"/>
      <c r="AK36" s="14" t="s">
        <v>12</v>
      </c>
      <c r="AL36" s="4"/>
      <c r="AM36" s="14" t="s">
        <v>12</v>
      </c>
      <c r="AN36" s="4"/>
      <c r="AO36" s="14" t="s">
        <v>12</v>
      </c>
      <c r="AQ36" s="14" t="s">
        <v>7</v>
      </c>
      <c r="AS36" s="14" t="s">
        <v>12</v>
      </c>
      <c r="AT36" s="4"/>
      <c r="AU36" s="14" t="s">
        <v>12</v>
      </c>
      <c r="AV36" s="4"/>
      <c r="AW36" s="14" t="s">
        <v>12</v>
      </c>
      <c r="AX36" s="4"/>
      <c r="AY36" s="14" t="s">
        <v>12</v>
      </c>
      <c r="BA36" s="14" t="s">
        <v>7</v>
      </c>
      <c r="BC36" s="14" t="s">
        <v>12</v>
      </c>
      <c r="BD36" s="4"/>
      <c r="BE36" s="14" t="s">
        <v>12</v>
      </c>
      <c r="BF36" s="4"/>
      <c r="BG36" s="14" t="s">
        <v>12</v>
      </c>
      <c r="BH36" s="4"/>
      <c r="BI36" s="14" t="s">
        <v>12</v>
      </c>
      <c r="BK36" s="14" t="s">
        <v>7</v>
      </c>
      <c r="BM36" s="14" t="s">
        <v>12</v>
      </c>
      <c r="BN36" s="4"/>
      <c r="BO36" s="14" t="s">
        <v>12</v>
      </c>
      <c r="BP36" s="4"/>
      <c r="BQ36" s="14" t="s">
        <v>12</v>
      </c>
      <c r="BR36" s="4"/>
      <c r="BS36" s="14" t="s">
        <v>12</v>
      </c>
      <c r="BU36" s="14" t="s">
        <v>7</v>
      </c>
      <c r="BW36" s="14" t="s">
        <v>12</v>
      </c>
      <c r="BX36" s="4"/>
      <c r="BY36" s="14" t="s">
        <v>12</v>
      </c>
      <c r="BZ36" s="4"/>
      <c r="CA36" s="14" t="s">
        <v>12</v>
      </c>
      <c r="CB36" s="4"/>
      <c r="CC36" s="14" t="s">
        <v>12</v>
      </c>
      <c r="CE36" s="14" t="s">
        <v>7</v>
      </c>
      <c r="CG36" s="14" t="s">
        <v>12</v>
      </c>
      <c r="CH36" s="4"/>
      <c r="CI36" s="14" t="s">
        <v>12</v>
      </c>
      <c r="CJ36" s="4"/>
      <c r="CK36" s="14" t="s">
        <v>12</v>
      </c>
      <c r="CL36" s="4"/>
      <c r="CM36" s="14" t="s">
        <v>12</v>
      </c>
      <c r="CO36" s="14" t="s">
        <v>7</v>
      </c>
      <c r="CQ36" s="14" t="s">
        <v>12</v>
      </c>
      <c r="CR36" s="4"/>
      <c r="CS36" s="14" t="s">
        <v>12</v>
      </c>
      <c r="CT36" s="4"/>
      <c r="CU36" s="14" t="s">
        <v>12</v>
      </c>
      <c r="CV36" s="4"/>
      <c r="CW36" s="14" t="s">
        <v>12</v>
      </c>
      <c r="CY36" s="14" t="s">
        <v>7</v>
      </c>
      <c r="DA36" s="14" t="s">
        <v>12</v>
      </c>
      <c r="DB36" s="4"/>
      <c r="DC36" s="14" t="s">
        <v>12</v>
      </c>
      <c r="DD36" s="4"/>
      <c r="DE36" s="14" t="s">
        <v>12</v>
      </c>
      <c r="DF36" s="4"/>
      <c r="DG36" s="14" t="s">
        <v>12</v>
      </c>
      <c r="DI36" s="14" t="s">
        <v>7</v>
      </c>
      <c r="DK36" s="14" t="s">
        <v>12</v>
      </c>
      <c r="DL36" s="4"/>
      <c r="DM36" s="14" t="s">
        <v>12</v>
      </c>
      <c r="DN36" s="4"/>
      <c r="DO36" s="14" t="s">
        <v>12</v>
      </c>
      <c r="DP36" s="4"/>
      <c r="DQ36" s="14" t="s">
        <v>12</v>
      </c>
      <c r="DS36" s="14" t="s">
        <v>7</v>
      </c>
      <c r="DU36" s="14" t="s">
        <v>12</v>
      </c>
      <c r="DV36" s="4"/>
      <c r="DW36" s="14" t="s">
        <v>12</v>
      </c>
      <c r="DX36" s="4"/>
      <c r="DY36" s="14" t="s">
        <v>12</v>
      </c>
      <c r="DZ36" s="4"/>
      <c r="EA36" s="14" t="s">
        <v>12</v>
      </c>
      <c r="EC36" s="14" t="s">
        <v>7</v>
      </c>
      <c r="EE36" s="14" t="s">
        <v>12</v>
      </c>
      <c r="EF36" s="4"/>
      <c r="EG36" s="14" t="s">
        <v>12</v>
      </c>
      <c r="EH36" s="4"/>
      <c r="EI36" s="14" t="s">
        <v>12</v>
      </c>
      <c r="EJ36" s="4"/>
      <c r="EK36" s="14" t="s">
        <v>12</v>
      </c>
      <c r="EM36" s="14" t="s">
        <v>7</v>
      </c>
      <c r="EO36" s="14" t="s">
        <v>12</v>
      </c>
      <c r="EP36" s="4"/>
      <c r="EQ36" s="14" t="s">
        <v>12</v>
      </c>
      <c r="ER36" s="4"/>
      <c r="ES36" s="14" t="s">
        <v>12</v>
      </c>
      <c r="ET36" s="4"/>
      <c r="EU36" s="14" t="s">
        <v>12</v>
      </c>
      <c r="EW36" s="14" t="s">
        <v>7</v>
      </c>
      <c r="EY36" s="14" t="s">
        <v>12</v>
      </c>
      <c r="EZ36" s="4"/>
      <c r="FA36" s="14" t="s">
        <v>12</v>
      </c>
      <c r="FB36" s="4"/>
      <c r="FC36" s="14" t="s">
        <v>12</v>
      </c>
      <c r="FD36" s="4"/>
      <c r="FE36" s="14" t="s">
        <v>12</v>
      </c>
      <c r="FG36" s="14" t="s">
        <v>7</v>
      </c>
      <c r="FI36" s="14" t="s">
        <v>12</v>
      </c>
      <c r="FJ36" s="4"/>
      <c r="FK36" s="14" t="s">
        <v>12</v>
      </c>
      <c r="FL36" s="4"/>
      <c r="FM36" s="14" t="s">
        <v>12</v>
      </c>
      <c r="FN36" s="4"/>
      <c r="FO36" s="14" t="s">
        <v>12</v>
      </c>
      <c r="FQ36" s="14" t="s">
        <v>7</v>
      </c>
      <c r="FS36" s="14" t="s">
        <v>12</v>
      </c>
      <c r="FT36" s="4"/>
      <c r="FU36" s="14" t="s">
        <v>12</v>
      </c>
      <c r="FV36" s="4"/>
      <c r="FW36" s="14" t="s">
        <v>12</v>
      </c>
      <c r="FX36" s="4"/>
      <c r="FY36" s="14" t="s">
        <v>12</v>
      </c>
      <c r="GA36" s="14" t="s">
        <v>7</v>
      </c>
      <c r="GC36" s="14" t="s">
        <v>12</v>
      </c>
      <c r="GD36" s="4"/>
      <c r="GE36" s="14" t="s">
        <v>12</v>
      </c>
      <c r="GF36" s="4"/>
      <c r="GG36" s="14" t="s">
        <v>12</v>
      </c>
      <c r="GH36" s="4"/>
      <c r="GI36" s="14" t="s">
        <v>12</v>
      </c>
      <c r="GK36" s="14" t="s">
        <v>7</v>
      </c>
      <c r="GM36" s="14" t="s">
        <v>12</v>
      </c>
      <c r="GN36" s="4"/>
      <c r="GO36" s="14" t="s">
        <v>12</v>
      </c>
      <c r="GP36" s="4"/>
      <c r="GQ36" s="14" t="s">
        <v>12</v>
      </c>
      <c r="GR36" s="4"/>
      <c r="GS36" s="14" t="s">
        <v>12</v>
      </c>
      <c r="GU36" s="14" t="s">
        <v>7</v>
      </c>
      <c r="GW36" s="14" t="s">
        <v>12</v>
      </c>
      <c r="GX36" s="4"/>
      <c r="GY36" s="14" t="s">
        <v>12</v>
      </c>
      <c r="GZ36" s="4"/>
      <c r="HA36" s="14" t="s">
        <v>12</v>
      </c>
      <c r="HB36" s="4"/>
      <c r="HC36" s="14" t="s">
        <v>12</v>
      </c>
      <c r="HE36" s="14" t="s">
        <v>7</v>
      </c>
      <c r="HG36" s="14" t="s">
        <v>12</v>
      </c>
      <c r="HH36" s="4"/>
      <c r="HI36" s="14" t="s">
        <v>12</v>
      </c>
      <c r="HJ36" s="4"/>
      <c r="HK36" s="14" t="s">
        <v>12</v>
      </c>
      <c r="HL36" s="4"/>
      <c r="HM36" s="14" t="s">
        <v>12</v>
      </c>
      <c r="HO36" s="14" t="s">
        <v>7</v>
      </c>
      <c r="HQ36" s="14" t="s">
        <v>12</v>
      </c>
      <c r="HR36" s="4"/>
      <c r="HS36" s="14" t="s">
        <v>12</v>
      </c>
      <c r="HT36" s="4"/>
      <c r="HU36" s="14" t="s">
        <v>12</v>
      </c>
      <c r="HV36" s="4"/>
      <c r="HW36" s="14" t="s">
        <v>12</v>
      </c>
      <c r="HY36" s="14" t="s">
        <v>7</v>
      </c>
    </row>
    <row r="37" spans="1:233" ht="15.75">
      <c r="A37" s="47">
        <f t="shared" si="58"/>
        <v>4</v>
      </c>
      <c r="B37" s="35">
        <f t="shared" si="45"/>
        <v>0.37031232287032284</v>
      </c>
      <c r="C37" s="35">
        <f t="shared" si="46"/>
        <v>0.4761206665008806</v>
      </c>
      <c r="D37" s="35">
        <f t="shared" si="47"/>
        <v>0.10087955132867357</v>
      </c>
      <c r="E37" s="35">
        <f t="shared" si="48"/>
        <v>-0.01513236546137861</v>
      </c>
      <c r="F37" s="35">
        <f t="shared" si="49"/>
        <v>-0.2644102558800564</v>
      </c>
      <c r="G37" s="35">
        <f t="shared" si="50"/>
        <v>0.08107520496696188</v>
      </c>
      <c r="H37" s="49">
        <f t="shared" si="59"/>
        <v>0.44986186782959503</v>
      </c>
      <c r="I37" s="50">
        <f t="shared" si="60"/>
        <v>-0.0549522828843163</v>
      </c>
      <c r="J37" s="68">
        <f t="shared" si="61"/>
        <v>0.4384160374494418</v>
      </c>
      <c r="K37" s="69">
        <f t="shared" si="62"/>
        <v>0.4885641392455976</v>
      </c>
      <c r="L37" s="70">
        <f t="shared" si="63"/>
        <v>0.0015873179943220184</v>
      </c>
      <c r="M37" s="49">
        <f t="shared" si="64"/>
        <v>0.4675838873967518</v>
      </c>
      <c r="N37" s="86">
        <f t="shared" si="51"/>
        <v>-0.02407433574158673</v>
      </c>
      <c r="O37" s="93">
        <f t="shared" si="52"/>
        <v>5.301582465972495E-06</v>
      </c>
      <c r="P37" s="87">
        <f t="shared" si="53"/>
        <v>9.502671902161901E-09</v>
      </c>
      <c r="Q37" s="87">
        <f t="shared" si="54"/>
        <v>-2.2445311032906413E-07</v>
      </c>
      <c r="R37" s="87">
        <f t="shared" si="55"/>
        <v>-1.3092178989961854E-05</v>
      </c>
      <c r="S37" s="88">
        <f t="shared" si="56"/>
        <v>1.231074210269612E-05</v>
      </c>
      <c r="T37" s="94">
        <f t="shared" si="57"/>
        <v>1.0774147164371142E-06</v>
      </c>
      <c r="U37" s="86">
        <f t="shared" si="65"/>
        <v>3.695701346831357E-06</v>
      </c>
      <c r="V37" s="50">
        <f t="shared" si="66"/>
        <v>-9.60582625688637E-06</v>
      </c>
      <c r="X37" s="3" t="s">
        <v>57</v>
      </c>
      <c r="Y37" s="12">
        <f>IF(Y6=0,0,Y6*LN((Y7+Y10)/Y6))-IF(OR(Y6=0,Y7=0),0,Y7*Y6/Y10)</f>
        <v>0</v>
      </c>
      <c r="Z37" s="5"/>
      <c r="AA37" s="12">
        <f>IF(AA6=0,0,AA6*LN((AA7+AA10)/AA6))-IF(OR(AA6=0,AA7=0),0,AA7*AA6/AA10)</f>
        <v>0</v>
      </c>
      <c r="AB37" s="5"/>
      <c r="AC37" s="12">
        <f>IF(AC6=0,0,AC6*LN((AC7+AC10)/AC6))-IF(OR(AC6=0,AC7=0),0,AC7*AC6/AC10)</f>
        <v>0</v>
      </c>
      <c r="AD37" s="8"/>
      <c r="AE37" s="12">
        <f>IF(AE6=0,0,AE6*LN((AE7+AE10)/AE6))-IF(OR(AE6=0,AE7=0),0,AE7*AE6/AE10)</f>
        <v>0</v>
      </c>
      <c r="AG37" s="15">
        <f aca="true" t="shared" si="67" ref="AG37:AG42">+(Y37-AA37-AC37+AE37)*$Y$4</f>
        <v>0</v>
      </c>
      <c r="AI37" s="12">
        <f>IF(AI6=0,0,AI6*LN((AI7+AI10)/AI6))-IF(OR(AI6=0,AI7=0),0,AI7*AI6/AI10)</f>
        <v>2.483668467507568</v>
      </c>
      <c r="AJ37" s="5"/>
      <c r="AK37" s="12">
        <f>IF(AK6=0,0,AK6*LN((AK7+AK10)/AK6))-IF(OR(AK6=0,AK7=0),0,AK7*AK6/AK10)</f>
        <v>0.4550279964697349</v>
      </c>
      <c r="AL37" s="5"/>
      <c r="AM37" s="12">
        <f>IF(AM6=0,0,AM6*LN((AM7+AM10)/AM6))-IF(OR(AM6=0,AM7=0),0,AM7*AM6/AM10)</f>
        <v>1.686123156059626</v>
      </c>
      <c r="AN37" s="8"/>
      <c r="AO37" s="12">
        <f>IF(AO6=0,0,AO6*LN((AO7+AO10)/AO6))-IF(OR(AO6=0,AO7=0),0,AO7*AO6/AO10)</f>
        <v>-0.8311330821847013</v>
      </c>
      <c r="AQ37" s="15">
        <f aca="true" t="shared" si="68" ref="AQ37:AQ42">+(AI37-AK37-AM37+AO37)*$Y$4</f>
        <v>-0.07776561462355237</v>
      </c>
      <c r="AS37" s="12">
        <f>IF(AS6=0,0,AS6*LN((AS7+AS10)/AS6))-IF(OR(AS6=0,AS7=0),0,AS7*AS6/AS10)</f>
        <v>3.602105644916284</v>
      </c>
      <c r="AT37" s="5"/>
      <c r="AU37" s="12">
        <f>IF(AU6=0,0,AU6*LN((AU7+AU10)/AU6))-IF(OR(AU6=0,AU7=0),0,AU7*AU6/AU10)</f>
        <v>-0.4386872252787317</v>
      </c>
      <c r="AV37" s="5"/>
      <c r="AW37" s="12">
        <f>IF(AW6=0,0,AW6*LN((AW7+AW10)/AW6))-IF(OR(AW6=0,AW7=0),0,AW7*AW6/AW10)</f>
        <v>2.07836829410466</v>
      </c>
      <c r="AX37" s="8"/>
      <c r="AY37" s="12">
        <f>IF(AY6=0,0,AY6*LN((AY7+AY10)/AY6))-IF(OR(AY6=0,AY7=0),0,AY7*AY6/AY10)</f>
        <v>-2.9146792433656614</v>
      </c>
      <c r="BA37" s="15">
        <f aca="true" t="shared" si="69" ref="BA37:BA42">+(AS37-AU37-AW37+AY37)*$Y$4</f>
        <v>-0.15155603737919307</v>
      </c>
      <c r="BC37" s="12">
        <f>IF(BC6=0,0,BC6*LN((BC7+BC10)/BC6))-IF(OR(BC6=0,BC7=0),0,BC7*BC6/BC10)</f>
        <v>4.237980819392695</v>
      </c>
      <c r="BD37" s="5"/>
      <c r="BE37" s="12">
        <f>IF(BE6=0,0,BE6*LN((BE7+BE10)/BE6))-IF(OR(BE6=0,BE7=0),0,BE7*BE6/BE10)</f>
        <v>-1.7828659900136579</v>
      </c>
      <c r="BF37" s="5"/>
      <c r="BG37" s="12">
        <f>IF(BG6=0,0,BG6*LN((BG7+BG10)/BG6))-IF(OR(BG6=0,BG7=0),0,BG7*BG6/BG10)</f>
        <v>2.1098461717063497</v>
      </c>
      <c r="BH37" s="8"/>
      <c r="BI37" s="12">
        <f>IF(BI6=0,0,BI6*LN((BI7+BI10)/BI6))-IF(OR(BI6=0,BI7=0),0,BI7*BI6/BI10)</f>
        <v>-5.281069505048363</v>
      </c>
      <c r="BK37" s="15">
        <f aca="true" t="shared" si="70" ref="BK37:BK42">+(BC37-BE37-BG37+BI37)*$Y$4</f>
        <v>-0.2180532326148056</v>
      </c>
      <c r="BM37" s="12">
        <f>IF(BM6=0,0,BM6*LN((BM7+BM10)/BM6))-IF(OR(BM6=0,BM7=0),0,BM7*BM6/BM10)</f>
        <v>4.591747914652558</v>
      </c>
      <c r="BN37" s="5"/>
      <c r="BO37" s="12">
        <f>IF(BO6=0,0,BO6*LN((BO7+BO10)/BO6))-IF(OR(BO6=0,BO7=0),0,BO7*BO6/BO10)</f>
        <v>-3.363076973337403</v>
      </c>
      <c r="BP37" s="5"/>
      <c r="BQ37" s="12">
        <f>IF(BQ6=0,0,BQ6*LN((BQ7+BQ10)/BQ6))-IF(OR(BQ6=0,BQ7=0),0,BQ7*BQ6/BQ10)</f>
        <v>2.0017150122949383</v>
      </c>
      <c r="BR37" s="8"/>
      <c r="BS37" s="12">
        <f>IF(BS6=0,0,BS6*LN((BS7+BS10)/BS6))-IF(OR(BS6=0,BS7=0),0,BS7*BS6/BS10)</f>
        <v>-7.681193109198915</v>
      </c>
      <c r="BU37" s="15">
        <f aca="true" t="shared" si="71" ref="BU37:BU42">+(BM37-BO37-BQ37+BS37)*$Y$4</f>
        <v>-0.2750329886863705</v>
      </c>
      <c r="BW37" s="12">
        <f>IF(BW6=0,0,BW6*LN((BW7+BW10)/BW6))-IF(OR(BW6=0,BW7=0),0,BW7*BW6/BW10)</f>
        <v>4.764175222583326</v>
      </c>
      <c r="BX37" s="5"/>
      <c r="BY37" s="12">
        <f>IF(BY6=0,0,BY6*LN((BY7+BY10)/BY6))-IF(OR(BY6=0,BY7=0),0,BY7*BY6/BY10)</f>
        <v>-5.066749229274274</v>
      </c>
      <c r="BZ37" s="5"/>
      <c r="CA37" s="12">
        <f>IF(CA6=0,0,CA6*LN((CA7+CA10)/CA6))-IF(OR(CA6=0,CA7=0),0,CA7*CA6/CA10)</f>
        <v>1.8501541243287938</v>
      </c>
      <c r="CB37" s="8"/>
      <c r="CC37" s="12">
        <f>IF(CC6=0,0,CC6*LN((CC7+CC10)/CC6))-IF(OR(CC6=0,CC7=0),0,CC7*CC6/CC10)</f>
        <v>-10.00069606626554</v>
      </c>
      <c r="CE37" s="15">
        <f aca="true" t="shared" si="72" ref="CE37:CE42">+(BW37-BY37-CA37+CC37)*$Y$4</f>
        <v>-0.3214811659984997</v>
      </c>
      <c r="CG37" s="12">
        <f>IF(CG6=0,0,CG6*LN((CG7+CG10)/CG6))-IF(OR(CG6=0,CG7=0),0,CG7*CG6/CG10)</f>
        <v>4.816599585476322</v>
      </c>
      <c r="CH37" s="5"/>
      <c r="CI37" s="12">
        <f>IF(CI6=0,0,CI6*LN((CI7+CI10)/CI6))-IF(OR(CI6=0,CI7=0),0,CI7*CI6/CI10)</f>
        <v>-6.823205216470749</v>
      </c>
      <c r="CJ37" s="5"/>
      <c r="CK37" s="12">
        <f>IF(CK6=0,0,CK6*LN((CK7+CK10)/CK6))-IF(OR(CK6=0,CK7=0),0,CK7*CK6/CK10)</f>
        <v>1.6971165420159378</v>
      </c>
      <c r="CL37" s="8"/>
      <c r="CM37" s="12">
        <f>IF(CM6=0,0,CM6*LN((CM7+CM10)/CM6))-IF(OR(CM6=0,CM7=0),0,CM7*CM6/CM10)</f>
        <v>-12.188527504173848</v>
      </c>
      <c r="CO37" s="15">
        <f aca="true" t="shared" si="73" ref="CO37:CO42">+(CG37-CI37-CK37+CM37)*$Y$4</f>
        <v>-0.35743641711099455</v>
      </c>
      <c r="CQ37" s="12">
        <f>IF(CQ6=0,0,CQ6*LN((CQ7+CQ10)/CQ6))-IF(OR(CQ6=0,CQ7=0),0,CQ7*CQ6/CQ10)</f>
        <v>4.789484637471466</v>
      </c>
      <c r="CR37" s="5"/>
      <c r="CS37" s="12">
        <f>IF(CS6=0,0,CS6*LN((CS7+CS10)/CS6))-IF(OR(CS6=0,CS7=0),0,CS7*CS6/CS10)</f>
        <v>-8.585145479117523</v>
      </c>
      <c r="CT37" s="5"/>
      <c r="CU37" s="12">
        <f>IF(CU6=0,0,CU6*LN((CU7+CU10)/CU6))-IF(OR(CU6=0,CU7=0),0,CU7*CU6/CU10)</f>
        <v>1.5585269866845475</v>
      </c>
      <c r="CV37" s="8"/>
      <c r="CW37" s="12">
        <f>IF(CW6=0,0,CW6*LN((CW7+CW10)/CW6))-IF(OR(CW6=0,CW7=0),0,CW7*CW6/CW10)</f>
        <v>-14.226882980721946</v>
      </c>
      <c r="CY37" s="15">
        <f aca="true" t="shared" si="74" ref="CY37:CY42">+(CQ37-CS37-CU37+CW37)*$Y$4</f>
        <v>-0.383687529963948</v>
      </c>
      <c r="DA37" s="12">
        <f>IF(DA6=0,0,DA6*LN((DA7+DA10)/DA6))-IF(OR(DA6=0,DA7=0),0,DA7*DA6/DA10)</f>
        <v>4.710459026487442</v>
      </c>
      <c r="DB37" s="5"/>
      <c r="DC37" s="12">
        <f>IF(DC6=0,0,DC6*LN((DC7+DC10)/DC6))-IF(OR(DC6=0,DC7=0),0,DC7*DC6/DC10)</f>
        <v>-10.320456984002128</v>
      </c>
      <c r="DD37" s="5"/>
      <c r="DE37" s="12">
        <f>IF(DE6=0,0,DE6*LN((DE7+DE10)/DE6))-IF(OR(DE6=0,DE7=0),0,DE7*DE6/DE10)</f>
        <v>1.4383690917586822</v>
      </c>
      <c r="DF37" s="8"/>
      <c r="DG37" s="12">
        <f>IF(DG6=0,0,DG6*LN((DG7+DG10)/DG6))-IF(OR(DG6=0,DG7=0),0,DG7*DG6/DG10)</f>
        <v>-16.114936761021518</v>
      </c>
      <c r="DI37" s="15">
        <f aca="true" t="shared" si="75" ref="DI37:DI42">+(DA37-DC37-DE37+DG37)*$Y$4</f>
        <v>-0.4014508118053402</v>
      </c>
      <c r="DK37" s="12">
        <f>IF(DK6=0,0,DK6*LN((DK7+DK10)/DK6))-IF(OR(DK6=0,DK7=0),0,DK7*DK6/DK10)</f>
        <v>4.598620104225215</v>
      </c>
      <c r="DL37" s="5"/>
      <c r="DM37" s="12">
        <f>IF(DM6=0,0,DM6*LN((DM7+DM10)/DM6))-IF(OR(DM6=0,DM7=0),0,DM7*DM6/DM10)</f>
        <v>-12.007625206127475</v>
      </c>
      <c r="DN37" s="5"/>
      <c r="DO37" s="12">
        <f>IF(DO6=0,0,DO6*LN((DO7+DO10)/DO6))-IF(OR(DO6=0,DO7=0),0,DO7*DO6/DO10)</f>
        <v>1.335730615829338</v>
      </c>
      <c r="DP37" s="8"/>
      <c r="DQ37" s="12">
        <f>IF(DQ6=0,0,DQ6*LN((DQ7+DQ10)/DQ6))-IF(OR(DQ6=0,DQ7=0),0,DQ7*DQ6/DQ10)</f>
        <v>-17.859844025927696</v>
      </c>
      <c r="DS37" s="15">
        <f aca="true" t="shared" si="76" ref="DS37:DS42">+(DK37-DM37-DO37+DQ37)*$Y$4</f>
        <v>-0.4121045623858337</v>
      </c>
      <c r="DU37" s="12">
        <f>IF(DU6=0,0,DU6*LN((DU7+DU10)/DU6))-IF(OR(DU6=0,DU7=0),0,DU7*DU6/DU10)</f>
        <v>4.467178007617987</v>
      </c>
      <c r="DV37" s="5"/>
      <c r="DW37" s="12">
        <f>IF(DW6=0,0,DW6*LN((DW7+DW10)/DW6))-IF(OR(DW6=0,DW7=0),0,DW7*DW6/DW10)</f>
        <v>-13.63274013225298</v>
      </c>
      <c r="DX37" s="5"/>
      <c r="DY37" s="12">
        <f>IF(DY6=0,0,DY6*LN((DY7+DY10)/DY6))-IF(OR(DY6=0,DY7=0),0,DY7*DY6/DY10)</f>
        <v>1.2481059784472244</v>
      </c>
      <c r="DZ37" s="8"/>
      <c r="EA37" s="12">
        <f>IF(EA6=0,0,EA6*LN((EA7+EA10)/EA6))-IF(OR(EA6=0,EA7=0),0,EA7*EA6/EA10)</f>
        <v>-19.471943984977074</v>
      </c>
      <c r="EC37" s="15">
        <f aca="true" t="shared" si="77" ref="EC37:EC42">+(DU37-DW37-DY37+EA37)*$Y$4</f>
        <v>-0.41700693127089467</v>
      </c>
      <c r="EE37" s="12">
        <f>IF(EE6=0,0,EE6*LN((EE7+EE10)/EE6))-IF(OR(EE6=0,EE7=0),0,EE7*EE6/EE10)</f>
        <v>4.3252168906282416</v>
      </c>
      <c r="EF37" s="5"/>
      <c r="EG37" s="12">
        <f>IF(EG6=0,0,EG6*LN((EG7+EG10)/EG6))-IF(OR(EG6=0,EG7=0),0,EG7*EG6/EG10)</f>
        <v>-15.187372386632099</v>
      </c>
      <c r="EH37" s="5"/>
      <c r="EI37" s="12">
        <f>IF(EI6=0,0,EI6*LN((EI7+EI10)/EI6))-IF(OR(EI6=0,EI7=0),0,EI7*EI6/EI10)</f>
        <v>1.1728015151279507</v>
      </c>
      <c r="EJ37" s="8"/>
      <c r="EK37" s="12">
        <f>IF(EK6=0,0,EK6*LN((EK7+EK10)/EK6))-IF(OR(EK6=0,EK7=0),0,EK7*EK6/EK10)</f>
        <v>-20.962332998165422</v>
      </c>
      <c r="EM37" s="15">
        <f aca="true" t="shared" si="78" ref="EM37:EM42">+(EE37-EG37-EI37+EK37)*$Y$4</f>
        <v>-0.41739103779675873</v>
      </c>
      <c r="EO37" s="12">
        <f>IF(EO6=0,0,EO6*LN((EO7+EO10)/EO6))-IF(OR(EO6=0,EO7=0),0,EO7*EO6/EO10)</f>
        <v>4.1789173785025735</v>
      </c>
      <c r="EP37" s="5"/>
      <c r="EQ37" s="12">
        <f>IF(EQ6=0,0,EQ6*LN((EQ7+EQ10)/EQ6))-IF(OR(EQ6=0,EQ7=0),0,EQ7*EQ6/EQ10)</f>
        <v>-16.667011718995752</v>
      </c>
      <c r="ER37" s="5"/>
      <c r="ES37" s="12">
        <f>IF(ES6=0,0,ES6*LN((ES7+ES10)/ES6))-IF(OR(ES6=0,ES7=0),0,ES7*ES6/ES10)</f>
        <v>1.1074451219204535</v>
      </c>
      <c r="ET37" s="8"/>
      <c r="EU37" s="12">
        <f>IF(EU6=0,0,EU6*LN((EU7+EU10)/EU6))-IF(OR(EU6=0,EU7=0),0,EU7*EU6/EU10)</f>
        <v>-22.34172063503886</v>
      </c>
      <c r="EW37" s="15">
        <f aca="true" t="shared" si="79" ref="EW37:EW42">+(EO37-EQ37-ES37+EU37)*$Y$4</f>
        <v>-0.414317982391249</v>
      </c>
      <c r="EY37" s="12">
        <f>IF(EY6=0,0,EY6*LN((EY7+EY10)/EY6))-IF(OR(EY6=0,EY7=0),0,EY7*EY6/EY10)</f>
        <v>4.032419896644226</v>
      </c>
      <c r="EZ37" s="5"/>
      <c r="FA37" s="12">
        <f>IF(FA6=0,0,FA6*LN((FA7+FA10)/FA6))-IF(OR(FA6=0,FA7=0),0,FA7*FA6/FA10)</f>
        <v>-18.069908590906532</v>
      </c>
      <c r="FB37" s="5"/>
      <c r="FC37" s="12">
        <f>IF(FC6=0,0,FC6*LN((FC7+FC10)/FC6))-IF(OR(FC6=0,FC7=0),0,FC7*FC6/FC10)</f>
        <v>1.0501073299559405</v>
      </c>
      <c r="FD37" s="8"/>
      <c r="FE37" s="12">
        <f>IF(FE6=0,0,FE6*LN((FE7+FE10)/FE6))-IF(OR(FE6=0,FE7=0),0,FE7*FE6/FE10)</f>
        <v>-23.619953194868366</v>
      </c>
      <c r="FG37" s="15">
        <f aca="true" t="shared" si="80" ref="FG37:FG42">+(EY37-FA37-FC37+FE37)*$Y$4</f>
        <v>-0.4086672462675085</v>
      </c>
      <c r="FI37" s="12">
        <f>IF(FI6=0,0,FI6*LN((FI7+FI10)/FI6))-IF(OR(FI6=0,FI7=0),0,FI7*FI6/FI10)</f>
        <v>3.888437310968432</v>
      </c>
      <c r="FJ37" s="5"/>
      <c r="FK37" s="12">
        <f>IF(FK6=0,0,FK6*LN((FK7+FK10)/FK6))-IF(OR(FK6=0,FK7=0),0,FK7*FK6/FK10)</f>
        <v>-19.39621833203148</v>
      </c>
      <c r="FL37" s="5"/>
      <c r="FM37" s="12">
        <f>IF(FM6=0,0,FM6*LN((FM7+FM10)/FM6))-IF(OR(FM6=0,FM7=0),0,FM7*FM6/FM10)</f>
        <v>0.9992730409278874</v>
      </c>
      <c r="FN37" s="8"/>
      <c r="FO37" s="12">
        <f>IF(FO6=0,0,FO6*LN((FO7+FO10)/FO6))-IF(OR(FO6=0,FO7=0),0,FO7*FO6/FO10)</f>
        <v>-24.805870358315108</v>
      </c>
      <c r="FQ37" s="15">
        <f aca="true" t="shared" si="81" ref="FQ37:FQ42">+(FI37-FK37-FM37+FO37)*$Y$4</f>
        <v>-0.4011480854086866</v>
      </c>
      <c r="FS37" s="12">
        <f>IF(FS6=0,0,FS6*LN((FS7+FS10)/FS6))-IF(OR(FS6=0,FS7=0),0,FS7*FS6/FS10)</f>
        <v>3.74868923840003</v>
      </c>
      <c r="FT37" s="5"/>
      <c r="FU37" s="12">
        <f>IF(FU6=0,0,FU6*LN((FU7+FU10)/FU6))-IF(OR(FU6=0,FU7=0),0,FU7*FU6/FU10)</f>
        <v>-20.64737505973951</v>
      </c>
      <c r="FV37" s="5"/>
      <c r="FW37" s="12">
        <f>IF(FW6=0,0,FW6*LN((FW7+FW10)/FW6))-IF(OR(FW6=0,FW7=0),0,FW7*FW6/FW10)</f>
        <v>0.9537688213694677</v>
      </c>
      <c r="FX37" s="8"/>
      <c r="FY37" s="12">
        <f>IF(FY6=0,0,FY6*LN((FY7+FY10)/FY6))-IF(OR(FY6=0,FY7=0),0,FY7*FY6/FY10)</f>
        <v>-25.907319023923485</v>
      </c>
      <c r="GA37" s="15">
        <f aca="true" t="shared" si="82" ref="GA37:GA42">+(FS37-FU37-FW37+FY37)*$Y$4</f>
        <v>-0.3923206823673837</v>
      </c>
      <c r="GC37" s="12">
        <f>IF(GC6=0,0,GC6*LN((GC7+GC10)/GC6))-IF(OR(GC6=0,GC7=0),0,GC7*GC6/GC10)</f>
        <v>3.614208938913089</v>
      </c>
      <c r="GD37" s="5"/>
      <c r="GE37" s="12">
        <f>IF(GE6=0,0,GE6*LN((GE7+GE10)/GE6))-IF(OR(GE6=0,GE7=0),0,GE7*GE6/GE10)</f>
        <v>-21.82563926747659</v>
      </c>
      <c r="GF37" s="5"/>
      <c r="GG37" s="12">
        <f>IF(GG6=0,0,GG6*LN((GG7+GG10)/GG6))-IF(OR(GG6=0,GG7=0),0,GG7*GG6/GG10)</f>
        <v>0.9126875296993733</v>
      </c>
      <c r="GH37" s="8"/>
      <c r="GI37" s="12">
        <f>IF(GI6=0,0,GI6*LN((GI7+GI10)/GI6))-IF(OR(GI6=0,GI7=0),0,GI7*GI6/GI10)</f>
        <v>-26.931234237979886</v>
      </c>
      <c r="GK37" s="15">
        <f aca="true" t="shared" si="83" ref="GK37:GK42">+(GC37-GE37-GG37+GI37)*$Y$4</f>
        <v>-0.38262019083577364</v>
      </c>
      <c r="GM37" s="12">
        <f>IF(GM6=0,0,GM6*LN((GM7+GM10)/GM6))-IF(OR(GM6=0,GM7=0),0,GM7*GM6/GM10)</f>
        <v>3.4855593463163803</v>
      </c>
      <c r="GN37" s="5"/>
      <c r="GO37" s="12">
        <f>IF(GO6=0,0,GO6*LN((GO7+GO10)/GO6))-IF(OR(GO6=0,GO7=0),0,GO7*GO6/GO10)</f>
        <v>-22.933775273646088</v>
      </c>
      <c r="GP37" s="5"/>
      <c r="GQ37" s="12">
        <f>IF(GQ6=0,0,GQ6*LN((GQ7+GQ10)/GQ6))-IF(OR(GQ6=0,GQ7=0),0,GQ7*GQ6/GQ10)</f>
        <v>0.8753242068487728</v>
      </c>
      <c r="GR37" s="8"/>
      <c r="GS37" s="12">
        <f>IF(GS6=0,0,GS6*LN((GS7+GS10)/GS6))-IF(OR(GS6=0,GS7=0),0,GS7*GS6/GS10)</f>
        <v>-27.883742496335927</v>
      </c>
      <c r="GU37" s="15">
        <f aca="true" t="shared" si="84" ref="GU37:GU42">+(GM37-GO37-GQ37+GS37)*$Y$4</f>
        <v>-0.37237992655551583</v>
      </c>
      <c r="GW37" s="12">
        <f>IF(GW6=0,0,GW6*LN((GW7+GW10)/GW6))-IF(OR(GW6=0,GW7=0),0,GW7*GW6/GW10)</f>
        <v>3.3629845716189344</v>
      </c>
      <c r="GX37" s="5"/>
      <c r="GY37" s="12">
        <f>IF(GY6=0,0,GY6*LN((GY7+GY10)/GY6))-IF(OR(GY6=0,GY7=0),0,GY7*GY6/GY10)</f>
        <v>-23.97482458853718</v>
      </c>
      <c r="GZ37" s="5"/>
      <c r="HA37" s="12">
        <f>IF(HA6=0,0,HA6*LN((HA7+HA10)/HA6))-IF(OR(HA6=0,HA7=0),0,HA7*HA6/HA10)</f>
        <v>0.8411258065444471</v>
      </c>
      <c r="HB37" s="8"/>
      <c r="HC37" s="12">
        <f>IF(HC6=0,0,HC6*LN((HC7+HC10)/HC6))-IF(OR(HC6=0,HC7=0),0,HC7*HC6/HC10)</f>
        <v>-28.770266222893067</v>
      </c>
      <c r="HE37" s="15">
        <f aca="true" t="shared" si="85" ref="HE37:HE42">+(GW37-GY37-HA37+HC37)*$Y$4</f>
        <v>-0.36185195217518906</v>
      </c>
      <c r="HG37" s="12">
        <f>IF(HG6=0,0,HG6*LN((HG7+HG10)/HG6))-IF(OR(HG6=0,HG7=0),0,HG7*HG6/HG10)</f>
        <v>3.2465157728713625</v>
      </c>
      <c r="HH37" s="5"/>
      <c r="HI37" s="12">
        <f>IF(HI6=0,0,HI6*LN((HI7+HI10)/HI6))-IF(OR(HI6=0,HI7=0),0,HI7*HI6/HI10)</f>
        <v>-24.951949288225933</v>
      </c>
      <c r="HJ37" s="5"/>
      <c r="HK37" s="12">
        <f>IF(HK6=0,0,HK6*LN((HK7+HK10)/HK6))-IF(OR(HK6=0,HK7=0),0,HK7*HK6/HK10)</f>
        <v>0.8096532845133133</v>
      </c>
      <c r="HL37" s="8"/>
      <c r="HM37" s="12">
        <f>IF(HM6=0,0,HM6*LN((HM7+HM10)/HM6))-IF(OR(HM6=0,HM7=0),0,HM7*HM6/HM10)</f>
        <v>-29.59562020578617</v>
      </c>
      <c r="HO37" s="15">
        <f aca="true" t="shared" si="86" ref="HO37:HO42">+(HG37-HI37-HK37+HM37)*$Y$4</f>
        <v>-0.35122446996438905</v>
      </c>
      <c r="HQ37" s="12">
        <f>IF(HQ6=0,0,HQ6*LN((HQ7+HQ10)/HQ6))-IF(OR(HQ6=0,HQ7=0),0,HQ7*HQ6/HQ10)</f>
        <v>3.136044866409587</v>
      </c>
      <c r="HR37" s="5"/>
      <c r="HS37" s="12">
        <f>IF(HS6=0,0,HS6*LN((HS7+HS10)/HS6))-IF(OR(HS6=0,HS7=0),0,HS7*HS6/HS10)</f>
        <v>-25.868325919522867</v>
      </c>
      <c r="HT37" s="5"/>
      <c r="HU37" s="12">
        <f>IF(HU6=0,0,HU6*LN((HU7+HU10)/HU6))-IF(OR(HU6=0,HU7=0),0,HU7*HU6/HU10)</f>
        <v>0.7805535361248825</v>
      </c>
      <c r="HV37" s="8"/>
      <c r="HW37" s="12">
        <f>IF(HW6=0,0,HW6*LN((HW7+HW10)/HW6))-IF(OR(HW6=0,HW7=0),0,HW7*HW6/HW10)</f>
        <v>-30.364096721655454</v>
      </c>
      <c r="HY37" s="15">
        <f aca="true" t="shared" si="87" ref="HY37:HY42">+(HQ37-HS37-HU37+HW37)*$Y$4</f>
        <v>-0.3406360575427011</v>
      </c>
    </row>
    <row r="38" spans="1:233" ht="15.75">
      <c r="A38" s="47">
        <f t="shared" si="58"/>
        <v>5</v>
      </c>
      <c r="B38" s="35">
        <f t="shared" si="45"/>
        <v>0.48605504386912424</v>
      </c>
      <c r="C38" s="35">
        <f t="shared" si="46"/>
        <v>0.448885340133023</v>
      </c>
      <c r="D38" s="35">
        <f t="shared" si="47"/>
        <v>0.16591841802629184</v>
      </c>
      <c r="E38" s="35">
        <f t="shared" si="48"/>
        <v>-0.0680501699573986</v>
      </c>
      <c r="F38" s="35">
        <f t="shared" si="49"/>
        <v>-0.356237913218411</v>
      </c>
      <c r="G38" s="35">
        <f t="shared" si="50"/>
        <v>0.11191337485483141</v>
      </c>
      <c r="H38" s="49">
        <f t="shared" si="59"/>
        <v>0.5295955584885679</v>
      </c>
      <c r="I38" s="50">
        <f t="shared" si="60"/>
        <v>0.002800565838500472</v>
      </c>
      <c r="J38" s="68">
        <f t="shared" si="61"/>
        <v>0.5652481939558063</v>
      </c>
      <c r="K38" s="69">
        <f t="shared" si="62"/>
        <v>0.44749799034253535</v>
      </c>
      <c r="L38" s="70">
        <f t="shared" si="63"/>
        <v>-0.02376941563514734</v>
      </c>
      <c r="M38" s="49">
        <f t="shared" si="64"/>
        <v>0.5162892829754915</v>
      </c>
      <c r="N38" s="86">
        <f t="shared" si="51"/>
        <v>0.05201918165330478</v>
      </c>
      <c r="O38" s="93">
        <f t="shared" si="52"/>
        <v>6.597521335685882E-06</v>
      </c>
      <c r="P38" s="87">
        <f t="shared" si="53"/>
        <v>1.1825540963085937E-08</v>
      </c>
      <c r="Q38" s="87">
        <f t="shared" si="54"/>
        <v>-2.7931927754808983E-07</v>
      </c>
      <c r="R38" s="87">
        <f t="shared" si="55"/>
        <v>-1.2898114100629677E-05</v>
      </c>
      <c r="S38" s="88">
        <f t="shared" si="56"/>
        <v>1.192392541240287E-05</v>
      </c>
      <c r="T38" s="94">
        <f t="shared" si="57"/>
        <v>1.0527777717285566E-06</v>
      </c>
      <c r="U38" s="86">
        <f t="shared" si="65"/>
        <v>4.115086664533216E-06</v>
      </c>
      <c r="V38" s="50">
        <f t="shared" si="66"/>
        <v>-8.71048340137053E-06</v>
      </c>
      <c r="X38" s="3" t="s">
        <v>58</v>
      </c>
      <c r="Y38" s="12">
        <f>IF(Y6=0,0,2*Y6*LN((Y7+Y10)/Y6))+IF(OR(Y6=0,Y7=0,Y8=0),0,Y7*Y8*Y8*Y6/Y12/Y10)</f>
        <v>0</v>
      </c>
      <c r="Z38" s="5"/>
      <c r="AA38" s="12">
        <f>IF(AA6=0,0,2*AA6*LN((AA7+AA10)/AA6))+IF(OR(AA6=0,AA7=0,AA8=0),0,AA7*AA8*AA8*AA6/AA12/AA10)</f>
        <v>0</v>
      </c>
      <c r="AB38" s="5"/>
      <c r="AC38" s="12">
        <f>IF(AC6=0,0,2*AC6*LN((AC7+AC10)/AC6))+IF(OR(AC6=0,AC7=0,AC8=0),0,AC7*AC8*AC8*AC6/AC12/AC10)</f>
        <v>0</v>
      </c>
      <c r="AD38" s="8"/>
      <c r="AE38" s="12">
        <f>IF(AE6=0,0,2*AE6*LN((AE7+AE10)/AE6))+IF(OR(AE6=0,AE7=0,AE8=0),0,AE7*AE8*AE8*AE6/AE12/AE10)</f>
        <v>0</v>
      </c>
      <c r="AG38" s="15">
        <f t="shared" si="67"/>
        <v>0</v>
      </c>
      <c r="AI38" s="12">
        <f>IF(AI6=0,0,2*AI6*LN((AI7+AI10)/AI6))+IF(OR(AI6=0,AI7=0,AI8=0),0,AI7*AI8*AI8*AI6/AI12/AI10)</f>
        <v>3.5081842589248002</v>
      </c>
      <c r="AJ38" s="5"/>
      <c r="AK38" s="12">
        <f>IF(AK6=0,0,2*AK6*LN((AK7+AK10)/AK6))+IF(OR(AK6=0,AK7=0,AK8=0),0,AK7*AK8*AK8*AK6/AK12/AK10)</f>
        <v>-2.0706996825740345</v>
      </c>
      <c r="AL38" s="5"/>
      <c r="AM38" s="12">
        <f>IF(AM6=0,0,2*AM6*LN((AM7+AM10)/AM6))+IF(OR(AM6=0,AM7=0,AM8=0),0,AM7*AM8*AM8*AM6/AM12/AM10)</f>
        <v>1.202664764495264</v>
      </c>
      <c r="AN38" s="8"/>
      <c r="AO38" s="12">
        <f>IF(AO6=0,0,2*AO6*LN((AO7+AO10)/AO6))+IF(OR(AO6=0,AO7=0,AO8=0),0,AO7*AO8*AO8*AO6/AO12/AO10)</f>
        <v>-4.635604169862273</v>
      </c>
      <c r="AQ38" s="15">
        <f t="shared" si="68"/>
        <v>-0.0412824037773185</v>
      </c>
      <c r="AS38" s="12">
        <f>IF(AS6=0,0,2*AS6*LN((AS7+AS10)/AS6))+IF(OR(AS6=0,AS7=0,AS8=0),0,AS7*AS8*AS8*AS6/AS12/AS10)</f>
        <v>4.324904337579537</v>
      </c>
      <c r="AT38" s="5"/>
      <c r="AU38" s="12">
        <f>IF(AU6=0,0,2*AU6*LN((AU7+AU10)/AU6))+IF(OR(AU6=0,AU7=0,AU8=0),0,AU7*AU8*AU8*AU6/AU12/AU10)</f>
        <v>-6.8013571599732625</v>
      </c>
      <c r="AV38" s="5"/>
      <c r="AW38" s="12">
        <f>IF(AW6=0,0,2*AW6*LN((AW7+AW10)/AW6))+IF(OR(AW6=0,AW7=0,AW8=0),0,AW7*AW8*AW8*AW6/AW12/AW10)</f>
        <v>-0.022650342320207573</v>
      </c>
      <c r="AX38" s="8"/>
      <c r="AY38" s="12">
        <f>IF(AY6=0,0,2*AY6*LN((AY7+AY10)/AY6))+IF(OR(AY6=0,AY7=0,AY8=0),0,AY7*AY8*AY8*AY6/AY12/AY10)</f>
        <v>-11.648975217610769</v>
      </c>
      <c r="BA38" s="15">
        <f t="shared" si="69"/>
        <v>-0.07958755842619418</v>
      </c>
      <c r="BC38" s="12">
        <f>IF(BC6=0,0,2*BC6*LN((BC7+BC10)/BC6))+IF(OR(BC6=0,BC7=0,BC8=0),0,BC7*BC8*BC8*BC6/BC12/BC10)</f>
        <v>4.250021202520801</v>
      </c>
      <c r="BD38" s="5"/>
      <c r="BE38" s="12">
        <f>IF(BE6=0,0,2*BE6*LN((BE7+BE10)/BE6))+IF(OR(BE6=0,BE7=0,BE8=0),0,BE7*BE8*BE8*BE6/BE12/BE10)</f>
        <v>-12.362387386716728</v>
      </c>
      <c r="BF38" s="5"/>
      <c r="BG38" s="12">
        <f>IF(BG6=0,0,2*BG6*LN((BG7+BG10)/BG6))+IF(OR(BG6=0,BG7=0,BG8=0),0,BG7*BG8*BG8*BG6/BG12/BG10)</f>
        <v>-1.7041270167900875</v>
      </c>
      <c r="BH38" s="8"/>
      <c r="BI38" s="12">
        <f>IF(BI6=0,0,2*BI6*LN((BI7+BI10)/BI6))+IF(OR(BI6=0,BI7=0,BI8=0),0,BI7*BI8*BI8*BI6/BI12/BI10)</f>
        <v>-19.023371864533303</v>
      </c>
      <c r="BK38" s="15">
        <f t="shared" si="70"/>
        <v>-0.11249648449776058</v>
      </c>
      <c r="BM38" s="12">
        <f>IF(BM6=0,0,2*BM6*LN((BM7+BM10)/BM6))+IF(OR(BM6=0,BM7=0,BM8=0),0,BM7*BM8*BM8*BM6/BM12/BM10)</f>
        <v>3.711092240397186</v>
      </c>
      <c r="BN38" s="5"/>
      <c r="BO38" s="12">
        <f>IF(BO6=0,0,2*BO6*LN((BO7+BO10)/BO6))+IF(OR(BO6=0,BO7=0,BO8=0),0,BO7*BO8*BO8*BO6/BO12/BO10)</f>
        <v>-18.299810015749866</v>
      </c>
      <c r="BP38" s="5"/>
      <c r="BQ38" s="12">
        <f>IF(BQ6=0,0,2*BQ6*LN((BQ7+BQ10)/BQ6))+IF(OR(BQ6=0,BQ7=0,BQ8=0),0,BQ7*BQ8*BQ8*BQ6/BQ12/BQ10)</f>
        <v>-3.3650376935440773</v>
      </c>
      <c r="BR38" s="8"/>
      <c r="BS38" s="12">
        <f>IF(BS6=0,0,2*BS6*LN((BS7+BS10)/BS6))+IF(OR(BS6=0,BS7=0,BS8=0),0,BS7*BS8*BS8*BS6/BS12/BS10)</f>
        <v>-26.2462221528318</v>
      </c>
      <c r="BU38" s="15">
        <f t="shared" si="71"/>
        <v>-0.13850971451474237</v>
      </c>
      <c r="BW38" s="12">
        <f>IF(BW6=0,0,2*BW6*LN((BW7+BW10)/BW6))+IF(OR(BW6=0,BW7=0,BW8=0),0,BW7*BW8*BW8*BW6/BW12/BW10)</f>
        <v>2.926763926695924</v>
      </c>
      <c r="BX38" s="5"/>
      <c r="BY38" s="12">
        <f>IF(BY6=0,0,2*BY6*LN((BY7+BY10)/BY6))+IF(OR(BY6=0,BY7=0,BY8=0),0,BY7*BY8*BY8*BY6/BY12/BY10)</f>
        <v>-24.372918840617587</v>
      </c>
      <c r="BZ38" s="5"/>
      <c r="CA38" s="12">
        <f>IF(CA6=0,0,2*CA6*LN((CA7+CA10)/CA6))+IF(OR(CA6=0,CA7=0,CA8=0),0,CA7*CA8*CA8*CA6/CA12/CA10)</f>
        <v>-4.8314530714802295</v>
      </c>
      <c r="CB38" s="8"/>
      <c r="CC38" s="12">
        <f>IF(CC6=0,0,2*CC6*LN((CC7+CC10)/CC6))+IF(OR(CC6=0,CC7=0,CC8=0),0,CC7*CC8*CC8*CC6/CC12/CC10)</f>
        <v>-33.11837709396997</v>
      </c>
      <c r="CE38" s="15">
        <f t="shared" si="72"/>
        <v>-0.15712432578554414</v>
      </c>
      <c r="CG38" s="12">
        <f>IF(CG6=0,0,2*CG6*LN((CG7+CG10)/CG6))+IF(OR(CG6=0,CG7=0,CG8=0),0,CG7*CG8*CG8*CG6/CG12/CG10)</f>
        <v>2.0273832710786093</v>
      </c>
      <c r="CH38" s="5"/>
      <c r="CI38" s="12">
        <f>IF(CI6=0,0,2*CI6*LN((CI7+CI10)/CI6))+IF(OR(CI6=0,CI7=0,CI8=0),0,CI7*CI8*CI8*CI6/CI12/CI10)</f>
        <v>-30.434194523295744</v>
      </c>
      <c r="CJ38" s="5"/>
      <c r="CK38" s="12">
        <f>IF(CK6=0,0,2*CK6*LN((CK7+CK10)/CK6))+IF(OR(CK6=0,CK7=0,CK8=0),0,CK7*CK8*CK8*CK6/CK12/CK10)</f>
        <v>-6.06254474195617</v>
      </c>
      <c r="CL38" s="8"/>
      <c r="CM38" s="12">
        <f>IF(CM6=0,0,2*CM6*LN((CM7+CM10)/CM6))+IF(OR(CM6=0,CM7=0,CM8=0),0,CM7*CM8*CM8*CM6/CM12/CM10)</f>
        <v>-39.58392528738724</v>
      </c>
      <c r="CO38" s="15">
        <f t="shared" si="73"/>
        <v>-0.1686728465330656</v>
      </c>
      <c r="CQ38" s="12">
        <f>IF(CQ6=0,0,2*CQ6*LN((CQ7+CQ10)/CQ6))+IF(OR(CQ6=0,CQ7=0,CQ8=0),0,CQ7*CQ8*CQ8*CQ6/CQ12/CQ10)</f>
        <v>1.0935371821572923</v>
      </c>
      <c r="CR38" s="5"/>
      <c r="CS38" s="12">
        <f>IF(CS6=0,0,2*CS6*LN((CS7+CS10)/CS6))+IF(OR(CS6=0,CS7=0,CS8=0),0,CS7*CS8*CS8*CS6/CS12/CS10)</f>
        <v>-36.390782759747545</v>
      </c>
      <c r="CT38" s="5"/>
      <c r="CU38" s="12">
        <f>IF(CU6=0,0,2*CU6*LN((CU7+CU10)/CU6))+IF(OR(CU6=0,CU7=0,CU8=0),0,CU7*CU8*CU8*CU6/CU12/CU10)</f>
        <v>-7.073820973145929</v>
      </c>
      <c r="CV38" s="8"/>
      <c r="CW38" s="12">
        <f>IF(CW6=0,0,2*CW6*LN((CW7+CW10)/CW6))+IF(OR(CW6=0,CW7=0,CW8=0),0,CW7*CW8*CW8*CW6/CW12/CW10)</f>
        <v>-45.65168313485436</v>
      </c>
      <c r="CY38" s="15">
        <f t="shared" si="74"/>
        <v>-0.17404264976142608</v>
      </c>
      <c r="DA38" s="12">
        <f>IF(DA6=0,0,2*DA6*LN((DA7+DA10)/DA6))+IF(OR(DA6=0,DA7=0,DA8=0),0,DA7*DA8*DA8*DA6/DA12/DA10)</f>
        <v>0.1742198837768716</v>
      </c>
      <c r="DB38" s="5"/>
      <c r="DC38" s="12">
        <f>IF(DC6=0,0,2*DC6*LN((DC7+DC10)/DC6))+IF(OR(DC6=0,DC7=0,DC8=0),0,DC7*DC8*DC8*DC6/DC12/DC10)</f>
        <v>-42.18594897750541</v>
      </c>
      <c r="DD38" s="5"/>
      <c r="DE38" s="12">
        <f>IF(DE6=0,0,2*DE6*LN((DE7+DE10)/DE6))+IF(OR(DE6=0,DE7=0,DE8=0),0,DE7*DE8*DE8*DE6/DE12/DE10)</f>
        <v>-7.899259181951395</v>
      </c>
      <c r="DF38" s="8"/>
      <c r="DG38" s="12">
        <f>IF(DG6=0,0,2*DG6*LN((DG7+DG10)/DG6))+IF(OR(DG6=0,DG7=0,DG8=0),0,DG7*DG8*DG8*DG6/DG12/DG10)</f>
        <v>-51.35515044284583</v>
      </c>
      <c r="DI38" s="15">
        <f t="shared" si="75"/>
        <v>-0.17438963615478786</v>
      </c>
      <c r="DK38" s="12">
        <f>IF(DK6=0,0,2*DK6*LN((DK7+DK10)/DK6))+IF(OR(DK6=0,DK7=0,DK8=0),0,DK7*DK8*DK8*DK6/DK12/DK10)</f>
        <v>-0.7023869828634044</v>
      </c>
      <c r="DL38" s="5"/>
      <c r="DM38" s="12">
        <f>IF(DM6=0,0,2*DM6*LN((DM7+DM10)/DM6))+IF(OR(DM6=0,DM7=0,DM8=0),0,DM7*DM8*DM8*DM6/DM12/DM10)</f>
        <v>-47.78767022918444</v>
      </c>
      <c r="DN38" s="5"/>
      <c r="DO38" s="12">
        <f>IF(DO6=0,0,2*DO6*LN((DO7+DO10)/DO6))+IF(OR(DO6=0,DO7=0,DO8=0),0,DO7*DO8*DO8*DO6/DO12/DO10)</f>
        <v>-8.57448490561659</v>
      </c>
      <c r="DP38" s="8"/>
      <c r="DQ38" s="12">
        <f>IF(DQ6=0,0,2*DQ6*LN((DQ7+DQ10)/DQ6))+IF(OR(DQ6=0,DQ7=0,DQ8=0),0,DQ7*DQ8*DQ8*DQ6/DQ12/DQ10)</f>
        <v>-56.73365036348329</v>
      </c>
      <c r="DS38" s="15">
        <f t="shared" si="76"/>
        <v>-0.17091366226594915</v>
      </c>
      <c r="DU38" s="12">
        <f>IF(DU6=0,0,2*DU6*LN((DU7+DU10)/DU6))+IF(OR(DU6=0,DU7=0,DU8=0),0,DU7*DU8*DU8*DU6/DU12/DU10)</f>
        <v>-1.5217535327414595</v>
      </c>
      <c r="DV38" s="5"/>
      <c r="DW38" s="12">
        <f>IF(DW6=0,0,2*DW6*LN((DW7+DW10)/DW6))+IF(OR(DW6=0,DW7=0,DW8=0),0,DW7*DW8*DW8*DW6/DW12/DW10)</f>
        <v>-53.18073550228506</v>
      </c>
      <c r="DX38" s="5"/>
      <c r="DY38" s="12">
        <f>IF(DY6=0,0,2*DY6*LN((DY7+DY10)/DY6))+IF(OR(DY6=0,DY7=0,DY8=0),0,DY7*DY8*DY8*DY6/DY12/DY10)</f>
        <v>-9.130599751265395</v>
      </c>
      <c r="DZ38" s="8"/>
      <c r="EA38" s="12">
        <f>IF(EA6=0,0,2*EA6*LN((EA7+EA10)/EA6))+IF(OR(EA6=0,EA7=0,EA8=0),0,EA7*EA8*EA8*EA6/EA12/EA10)</f>
        <v>-61.824520339587664</v>
      </c>
      <c r="EC38" s="15">
        <f t="shared" si="77"/>
        <v>-0.16471559697532365</v>
      </c>
      <c r="EE38" s="12">
        <f>IF(EE6=0,0,2*EE6*LN((EE7+EE10)/EE6))+IF(OR(EE6=0,EE7=0,EE8=0),0,EE7*EE8*EE8*EE6/EE12/EE10)</f>
        <v>-2.2780718035118195</v>
      </c>
      <c r="EF38" s="5"/>
      <c r="EG38" s="12">
        <f>IF(EG6=0,0,2*EG6*LN((EG7+EG10)/EG6))+IF(OR(EG6=0,EG7=0,EG8=0),0,EG7*EG8*EG8*EG6/EG12/EG10)</f>
        <v>-58.36107507905613</v>
      </c>
      <c r="EH38" s="5"/>
      <c r="EI38" s="12">
        <f>IF(EI6=0,0,2*EI6*LN((EI7+EI10)/EI6))+IF(OR(EI6=0,EI7=0,EI8=0),0,EI7*EI8*EI8*EI6/EI12/EI10)</f>
        <v>-9.59278566552112</v>
      </c>
      <c r="EJ38" s="8"/>
      <c r="EK38" s="12">
        <f>IF(EK6=0,0,2*EK6*LN((EK7+EK10)/EK6))+IF(OR(EK6=0,EK7=0,EK8=0),0,EK7*EK8*EK8*EK6/EK12/EK10)</f>
        <v>-66.66052924043231</v>
      </c>
      <c r="EM38" s="15">
        <f t="shared" si="78"/>
        <v>-0.15672628630603122</v>
      </c>
      <c r="EO38" s="12">
        <f>IF(EO6=0,0,2*EO6*LN((EO7+EO10)/EO6))+IF(OR(EO6=0,EO7=0,EO8=0),0,EO7*EO8*EO8*EO6/EO12/EO10)</f>
        <v>-2.970876094637117</v>
      </c>
      <c r="EP38" s="5"/>
      <c r="EQ38" s="12">
        <f>IF(EQ6=0,0,2*EQ6*LN((EQ7+EQ10)/EQ6))+IF(OR(EQ6=0,EQ7=0,EQ8=0),0,EQ7*EQ8*EQ8*EQ6/EQ12/EQ10)</f>
        <v>-63.331708766742366</v>
      </c>
      <c r="ER38" s="5"/>
      <c r="ES38" s="12">
        <f>IF(ES6=0,0,2*ES6*LN((ES7+ES10)/ES6))+IF(OR(ES6=0,ES7=0,ES8=0),0,ES7*ES8*ES8*ES6/ES12/ES10)</f>
        <v>-9.98074939767826</v>
      </c>
      <c r="ET38" s="8"/>
      <c r="EU38" s="12">
        <f>IF(EU6=0,0,2*EU6*LN((EU7+EU10)/EU6))+IF(OR(EU6=0,EU7=0,EU8=0),0,EU7*EU8*EU8*EU6/EU12/EU10)</f>
        <v>-71.26952387664541</v>
      </c>
      <c r="EW38" s="15">
        <f t="shared" si="79"/>
        <v>-0.14768652546369773</v>
      </c>
      <c r="EY38" s="12">
        <f>IF(EY6=0,0,2*EY6*LN((EY7+EY10)/EY6))+IF(OR(EY6=0,EY7=0,EY8=0),0,EY7*EY8*EY8*EY6/EY12/EY10)</f>
        <v>-3.6027769938910583</v>
      </c>
      <c r="EZ38" s="5"/>
      <c r="FA38" s="12">
        <f>IF(FA6=0,0,2*FA6*LN((FA7+FA10)/FA6))+IF(OR(FA6=0,FA7=0,FA8=0),0,FA7*FA8*FA8*FA6/FA12/FA10)</f>
        <v>-68.09991236575023</v>
      </c>
      <c r="FB38" s="5"/>
      <c r="FC38" s="12">
        <f>IF(FC6=0,0,2*FC6*LN((FC7+FC10)/FC6))+IF(OR(FC6=0,FC7=0,FC8=0),0,FC7*FC8*FC8*FC6/FC12/FC10)</f>
        <v>-10.309697402110467</v>
      </c>
      <c r="FD38" s="8"/>
      <c r="FE38" s="12">
        <f>IF(FE6=0,0,2*FE6*LN((FE7+FE10)/FE6))+IF(OR(FE6=0,FE7=0,FE8=0),0,FE7*FE8*FE8*FE6/FE12/FE10)</f>
        <v>-75.67490125056571</v>
      </c>
      <c r="FG38" s="15">
        <f t="shared" si="80"/>
        <v>-0.138157388992515</v>
      </c>
      <c r="FI38" s="12">
        <f>IF(FI6=0,0,2*FI6*LN((FI7+FI10)/FI6))+IF(OR(FI6=0,FI7=0,FI8=0),0,FI7*FI8*FI8*FI6/FI12/FI10)</f>
        <v>-4.177987800451925</v>
      </c>
      <c r="FJ38" s="5"/>
      <c r="FK38" s="12">
        <f>IF(FK6=0,0,2*FK6*LN((FK7+FK10)/FK6))+IF(OR(FK6=0,FK7=0,FK8=0),0,FK7*FK8*FK8*FK6/FK12/FK10)</f>
        <v>-72.67529100152393</v>
      </c>
      <c r="FL38" s="5"/>
      <c r="FM38" s="12">
        <f>IF(FM6=0,0,2*FM6*LN((FM7+FM10)/FM6))+IF(OR(FM6=0,FM7=0,FM8=0),0,FM7*FM8*FM8*FM6/FM12/FM10)</f>
        <v>-10.59132425768134</v>
      </c>
      <c r="FN38" s="8"/>
      <c r="FO38" s="12">
        <f>IF(FO6=0,0,2*FO6*LN((FO7+FO10)/FO6))+IF(OR(FO6=0,FO7=0,FO8=0),0,FO7*FO8*FO8*FO6/FO12/FO10)</f>
        <v>-79.89630084624149</v>
      </c>
      <c r="FQ38" s="15">
        <f t="shared" si="81"/>
        <v>-0.12854521202251504</v>
      </c>
      <c r="FS38" s="12">
        <f>IF(FS6=0,0,2*FS6*LN((FS7+FS10)/FS6))+IF(OR(FS6=0,FS7=0,FS8=0),0,FS7*FS8*FS8*FS6/FS12/FS10)</f>
        <v>-4.701400406746255</v>
      </c>
      <c r="FT38" s="5"/>
      <c r="FU38" s="12">
        <f>IF(FU6=0,0,2*FU6*LN((FU7+FU10)/FU6))+IF(OR(FU6=0,FU7=0,FU8=0),0,FU7*FU8*FU8*FU6/FU12/FU10)</f>
        <v>-77.06850999672022</v>
      </c>
      <c r="FV38" s="5"/>
      <c r="FW38" s="12">
        <f>IF(FW6=0,0,2*FW6*LN((FW7+FW10)/FW6))+IF(OR(FW6=0,FW7=0,FW8=0),0,FW7*FW8*FW8*FW6/FW12/FW10)</f>
        <v>-10.834647800467915</v>
      </c>
      <c r="FX38" s="8"/>
      <c r="FY38" s="12">
        <f>IF(FY6=0,0,2*FY6*LN((FY7+FY10)/FY6))+IF(OR(FY6=0,FY7=0,FY8=0),0,FY7*FY8*FY8*FY6/FY12/FY10)</f>
        <v>-83.95028006497894</v>
      </c>
      <c r="GA38" s="15">
        <f t="shared" si="82"/>
        <v>-0.11913108366893857</v>
      </c>
      <c r="GC38" s="12">
        <f>IF(GC6=0,0,2*GC6*LN((GC7+GC10)/GC6))+IF(OR(GC6=0,GC7=0,GC8=0),0,GC7*GC8*GC8*GC6/GC12/GC10)</f>
        <v>-5.178030864201483</v>
      </c>
      <c r="GD38" s="5"/>
      <c r="GE38" s="12">
        <f>IF(GE6=0,0,2*GE6*LN((GE7+GE10)/GE6))+IF(OR(GE6=0,GE7=0,GE8=0),0,GE7*GE8*GE8*GE6/GE12/GE10)</f>
        <v>-81.29048878694672</v>
      </c>
      <c r="GF38" s="5"/>
      <c r="GG38" s="12">
        <f>IF(GG6=0,0,2*GG6*LN((GG7+GG10)/GG6))+IF(OR(GG6=0,GG7=0,GG8=0),0,GG7*GG8*GG8*GG6/GG12/GG10)</f>
        <v>-11.046664217351003</v>
      </c>
      <c r="GH38" s="8"/>
      <c r="GI38" s="12">
        <f>IF(GI6=0,0,2*GI6*LN((GI7+GI10)/GI6))+IF(OR(GI6=0,GI7=0,GI8=0),0,GI7*GI8*GI8*GI6/GI12/GI10)</f>
        <v>-87.85089578134668</v>
      </c>
      <c r="GK38" s="15">
        <f t="shared" si="83"/>
        <v>-0.11009919450568627</v>
      </c>
      <c r="GM38" s="12">
        <f>IF(GM6=0,0,2*GM6*LN((GM7+GM10)/GM6))+IF(OR(GM6=0,GM7=0,GM8=0),0,GM7*GM8*GM8*GM6/GM12/GM10)</f>
        <v>-5.61270612747348</v>
      </c>
      <c r="GN38" s="5"/>
      <c r="GO38" s="12">
        <f>IF(GO6=0,0,2*GO6*LN((GO7+GO10)/GO6))+IF(OR(GO6=0,GO7=0,GO8=0),0,GO7*GO8*GO8*GO6/GO12/GO10)</f>
        <v>-85.35191185266788</v>
      </c>
      <c r="GP38" s="5"/>
      <c r="GQ38" s="12">
        <f>IF(GQ6=0,0,2*GQ6*LN((GQ7+GQ10)/GQ6))+IF(OR(GQ6=0,GQ7=0,GQ8=0),0,GQ7*GQ8*GQ8*GQ6/GQ12/GQ10)</f>
        <v>-11.232844571304872</v>
      </c>
      <c r="GR38" s="8"/>
      <c r="GS38" s="12">
        <f>IF(GS6=0,0,2*GS6*LN((GS7+GS10)/GS6))+IF(OR(GS6=0,GS7=0,GS8=0),0,GS7*GS8*GS8*GS6/GS12/GS10)</f>
        <v>-91.61017951417762</v>
      </c>
      <c r="GU38" s="15">
        <f t="shared" si="84"/>
        <v>-0.10156141932487196</v>
      </c>
      <c r="GW38" s="12">
        <f>IF(GW6=0,0,2*GW6*LN((GW7+GW10)/GW6))+IF(OR(GW6=0,GW7=0,GW8=0),0,GW7*GW8*GW8*GW6/GW12/GW10)</f>
        <v>-6.009903260836791</v>
      </c>
      <c r="GX38" s="5"/>
      <c r="GY38" s="12">
        <f>IF(GY6=0,0,2*GY6*LN((GY7+GY10)/GY6))+IF(OR(GY6=0,GY7=0,GY8=0),0,GY7*GY8*GY8*GY6/GY12/GY10)</f>
        <v>-89.26295093387533</v>
      </c>
      <c r="GZ38" s="5"/>
      <c r="HA38" s="12">
        <f>IF(HA6=0,0,2*HA6*LN((HA7+HA10)/HA6))+IF(OR(HA6=0,HA7=0,HA8=0),0,HA7*HA8*HA8*HA6/HA12/HA10)</f>
        <v>-11.397505402169008</v>
      </c>
      <c r="HB38" s="8"/>
      <c r="HC38" s="12">
        <f>IF(HC6=0,0,2*HC6*LN((HC7+HC10)/HC6))+IF(OR(HC6=0,HC7=0,HC8=0),0,HC7*HC8*HC8*HC6/HC12/HC10)</f>
        <v>-95.23851681067801</v>
      </c>
      <c r="HE38" s="15">
        <f t="shared" si="85"/>
        <v>-0.09357733485890038</v>
      </c>
      <c r="HG38" s="12">
        <f>IF(HG6=0,0,2*HG6*LN((HG7+HG10)/HG6))+IF(OR(HG6=0,HG7=0,HG8=0),0,HG7*HG8*HG8*HG6/HG12/HG10)</f>
        <v>-6.373681763650104</v>
      </c>
      <c r="HH38" s="5"/>
      <c r="HI38" s="12">
        <f>IF(HI6=0,0,2*HI6*LN((HI7+HI10)/HI6))+IF(OR(HI6=0,HI7=0,HI8=0),0,HI7*HI8*HI8*HI6/HI12/HI10)</f>
        <v>-93.03312431203467</v>
      </c>
      <c r="HJ38" s="5"/>
      <c r="HK38" s="12">
        <f>IF(HK6=0,0,2*HK6*LN((HK7+HK10)/HK6))+IF(OR(HK6=0,HK7=0,HK8=0),0,HK7*HK8*HK8*HK6/HK12/HK10)</f>
        <v>-11.544083910688693</v>
      </c>
      <c r="HL38" s="8"/>
      <c r="HM38" s="12">
        <f>IF(HM6=0,0,2*HM6*LN((HM7+HM10)/HM6))+IF(OR(HM6=0,HM7=0,HM8=0),0,HM7*HM8*HM8*HM6/HM12/HM10)</f>
        <v>-98.74494748519861</v>
      </c>
      <c r="HO38" s="15">
        <f t="shared" si="86"/>
        <v>-0.08616983260173545</v>
      </c>
      <c r="HQ38" s="12">
        <f>IF(HQ6=0,0,2*HQ6*LN((HQ7+HQ10)/HQ6))+IF(OR(HQ6=0,HQ7=0,HQ8=0),0,HQ7*HQ8*HQ8*HQ6/HQ12/HQ10)</f>
        <v>-6.707670434482893</v>
      </c>
      <c r="HR38" s="5"/>
      <c r="HS38" s="12">
        <f>IF(HS6=0,0,2*HS6*LN((HS7+HS10)/HS6))+IF(OR(HS6=0,HS7=0,HS8=0),0,HS7*HS8*HS8*HS6/HS12/HS10)</f>
        <v>-96.67124241590754</v>
      </c>
      <c r="HT38" s="5"/>
      <c r="HU38" s="12">
        <f>IF(HU6=0,0,2*HU6*LN((HU7+HU10)/HU6))+IF(OR(HU6=0,HU7=0,HU8=0),0,HU7*HU8*HU8*HU6/HU12/HU10)</f>
        <v>-11.675342429269666</v>
      </c>
      <c r="HV38" s="8"/>
      <c r="HW38" s="12">
        <f>IF(HW6=0,0,2*HW6*LN((HW7+HW10)/HW6))+IF(OR(HW6=0,HW7=0,HW8=0),0,HW7*HW8*HW8*HW6/HW12/HW10)</f>
        <v>-102.13740293088706</v>
      </c>
      <c r="HY38" s="15">
        <f t="shared" si="87"/>
        <v>-0.07933691206324044</v>
      </c>
    </row>
    <row r="39" spans="1:233" ht="15.75">
      <c r="A39" s="47">
        <f t="shared" si="58"/>
        <v>6</v>
      </c>
      <c r="B39" s="35">
        <f t="shared" si="45"/>
        <v>0.5623100170891102</v>
      </c>
      <c r="C39" s="35">
        <f t="shared" si="46"/>
        <v>0.41873924027996795</v>
      </c>
      <c r="D39" s="35">
        <f t="shared" si="47"/>
        <v>0.23788458741162316</v>
      </c>
      <c r="E39" s="35">
        <f t="shared" si="48"/>
        <v>-0.1070034757894137</v>
      </c>
      <c r="F39" s="35">
        <f t="shared" si="49"/>
        <v>-0.43697556115251907</v>
      </c>
      <c r="G39" s="35">
        <f t="shared" si="50"/>
        <v>0.14031455318380012</v>
      </c>
      <c r="H39" s="49">
        <f t="shared" si="59"/>
        <v>0.5786374135136233</v>
      </c>
      <c r="I39" s="50">
        <f t="shared" si="60"/>
        <v>0.04587498885310842</v>
      </c>
      <c r="J39" s="68">
        <f t="shared" si="61"/>
        <v>0.64438198720948</v>
      </c>
      <c r="K39" s="69">
        <f t="shared" si="62"/>
        <v>0.4064297600416765</v>
      </c>
      <c r="L39" s="70">
        <f t="shared" si="63"/>
        <v>-0.043356478899632456</v>
      </c>
      <c r="M39" s="49">
        <f t="shared" si="64"/>
        <v>0.5408873265874387</v>
      </c>
      <c r="N39" s="86">
        <f t="shared" si="51"/>
        <v>0.10617367785953201</v>
      </c>
      <c r="O39" s="93">
        <f t="shared" si="52"/>
        <v>7.874120392063905E-06</v>
      </c>
      <c r="P39" s="87">
        <f t="shared" si="53"/>
        <v>1.4113744921287418E-08</v>
      </c>
      <c r="Q39" s="87">
        <f t="shared" si="54"/>
        <v>-3.333666550408089E-07</v>
      </c>
      <c r="R39" s="87">
        <f t="shared" si="55"/>
        <v>-1.2704622062851156E-05</v>
      </c>
      <c r="S39" s="88">
        <f t="shared" si="56"/>
        <v>1.1539400992406171E-05</v>
      </c>
      <c r="T39" s="94">
        <f t="shared" si="57"/>
        <v>1.028262345503426E-06</v>
      </c>
      <c r="U39" s="86">
        <f t="shared" si="65"/>
        <v>4.527221857031356E-06</v>
      </c>
      <c r="V39" s="50">
        <f t="shared" si="66"/>
        <v>-7.82573004627997E-06</v>
      </c>
      <c r="X39" s="106" t="s">
        <v>120</v>
      </c>
      <c r="Y39" s="12">
        <f>IF(Y6=0,0,Y6*LN((Y8+Y10)/Y6))-IF(OR(Y6=0,Y8=0),0,Y8*Y6/Y10)</f>
        <v>0</v>
      </c>
      <c r="Z39" s="5"/>
      <c r="AA39" s="12">
        <f>IF(AA6=0,0,AA6*LN((AA8+AA10)/AA6))-IF(OR(AA6=0,AA8=0),0,AA8*AA6/AA10)</f>
        <v>0</v>
      </c>
      <c r="AB39" s="5"/>
      <c r="AC39" s="12">
        <f>IF(AC6=0,0,AC6*LN((AC8+AC10)/AC6))-IF(OR(AC6=0,AC8=0),0,AC8*AC6/AC10)</f>
        <v>0</v>
      </c>
      <c r="AD39" s="8"/>
      <c r="AE39" s="12">
        <f>IF(AE6=0,0,AE6*LN((AE8+AE10)/AE6))-IF(OR(AE6=0,AE8=0),0,AE8*AE6/AE10)</f>
        <v>0</v>
      </c>
      <c r="AG39" s="15">
        <f t="shared" si="67"/>
        <v>0</v>
      </c>
      <c r="AI39" s="12">
        <f>IF(AI6=0,0,AI6*LN((AI8+AI10)/AI6))-IF(OR(AI6=0,AI8=0),0,AI8*AI6/AI10)</f>
        <v>2.420302278387161</v>
      </c>
      <c r="AJ39" s="5"/>
      <c r="AK39" s="12">
        <f>IF(AK6=0,0,AK6*LN((AK8+AK10)/AK6))-IF(OR(AK6=0,AK8=0),0,AK8*AK6/AK10)</f>
        <v>4.903490293759661</v>
      </c>
      <c r="AL39" s="5"/>
      <c r="AM39" s="12">
        <f>IF(AM6=0,0,AM6*LN((AM8+AM10)/AM6))-IF(OR(AM6=0,AM8=0),0,AM8*AM6/AM10)</f>
        <v>1.8096656659549826</v>
      </c>
      <c r="AN39" s="8"/>
      <c r="AO39" s="12">
        <f>IF(AO6=0,0,AO6*LN((AO8+AO10)/AO6))-IF(OR(AO6=0,AO8=0),0,AO8*AO6/AO10)</f>
        <v>4.903188741236938</v>
      </c>
      <c r="AQ39" s="15">
        <f t="shared" si="68"/>
        <v>0.09713784172687788</v>
      </c>
      <c r="AS39" s="12">
        <f>IF(AS6=0,0,AS6*LN((AS8+AS10)/AS6))-IF(OR(AS6=0,AS8=0),0,AS8*AS6/AS10)</f>
        <v>3.474567587115323</v>
      </c>
      <c r="AT39" s="5"/>
      <c r="AU39" s="12">
        <f>IF(AU6=0,0,AU6*LN((AU8+AU10)/AU6))-IF(OR(AU6=0,AU8=0),0,AU8*AU6/AU10)</f>
        <v>8.420851367336953</v>
      </c>
      <c r="AV39" s="5"/>
      <c r="AW39" s="12">
        <f>IF(AW6=0,0,AW6*LN((AW8+AW10)/AW6))-IF(OR(AW6=0,AW8=0),0,AW8*AW6/AW10)</f>
        <v>2.308941500001076</v>
      </c>
      <c r="AX39" s="8"/>
      <c r="AY39" s="12">
        <f>IF(AY6=0,0,AY6*LN((AY8+AY10)/AY6))-IF(OR(AY6=0,AY8=0),0,AY8*AY6/AY10)</f>
        <v>8.420248411089796</v>
      </c>
      <c r="BA39" s="15">
        <f t="shared" si="69"/>
        <v>0.1854191900938935</v>
      </c>
      <c r="BC39" s="12">
        <f>IF(BC6=0,0,BC6*LN((BC8+BC10)/BC6))-IF(OR(BC6=0,BC8=0),0,BC8*BC6/BC10)</f>
        <v>4.044937351756319</v>
      </c>
      <c r="BD39" s="5"/>
      <c r="BE39" s="12">
        <f>IF(BE6=0,0,BE6*LN((BE8+BE10)/BE6))-IF(OR(BE6=0,BE8=0),0,BE8*BE6/BE10)</f>
        <v>11.415294488176334</v>
      </c>
      <c r="BF39" s="5"/>
      <c r="BG39" s="12">
        <f>IF(BG6=0,0,BG6*LN((BG8+BG10)/BG6))-IF(OR(BG6=0,BG8=0),0,BG8*BG6/BG10)</f>
        <v>2.4207076345095317</v>
      </c>
      <c r="BH39" s="8"/>
      <c r="BI39" s="12">
        <f>IF(BI6=0,0,BI6*LN((BI8+BI10)/BI6))-IF(OR(BI6=0,BI8=0),0,BI8*BI6/BI10)</f>
        <v>11.414390425597423</v>
      </c>
      <c r="BK39" s="15">
        <f t="shared" si="70"/>
        <v>0.25836030218827966</v>
      </c>
      <c r="BM39" s="12">
        <f>IF(BM6=0,0,BM6*LN((BM8+BM10)/BM6))-IF(OR(BM6=0,BM8=0),0,BM8*BM6/BM10)</f>
        <v>4.331803335685947</v>
      </c>
      <c r="BN39" s="5"/>
      <c r="BO39" s="12">
        <f>IF(BO6=0,0,BO6*LN((BO8+BO10)/BO6))-IF(OR(BO6=0,BO8=0),0,BO8*BO6/BO10)</f>
        <v>14.070434594983693</v>
      </c>
      <c r="BP39" s="5"/>
      <c r="BQ39" s="12">
        <f>IF(BQ6=0,0,BQ6*LN((BQ8+BQ10)/BQ6))-IF(OR(BQ6=0,BQ8=0),0,BQ8*BQ6/BQ10)</f>
        <v>2.3640911906722533</v>
      </c>
      <c r="BR39" s="8"/>
      <c r="BS39" s="12">
        <f>IF(BS6=0,0,BS6*LN((BS8+BS10)/BS6))-IF(OR(BS6=0,BS8=0),0,BS8*BS6/BS10)</f>
        <v>14.069229871652864</v>
      </c>
      <c r="BU39" s="15">
        <f t="shared" si="71"/>
        <v>0.31297937678772614</v>
      </c>
      <c r="BW39" s="12">
        <f>IF(BW6=0,0,BW6*LN((BW8+BW10)/BW6))-IF(OR(BW6=0,BW8=0),0,BW8*BW6/BW10)</f>
        <v>4.4363854764218615</v>
      </c>
      <c r="BX39" s="5"/>
      <c r="BY39" s="12">
        <f>IF(BY6=0,0,BY6*LN((BY8+BY10)/BY6))-IF(OR(BY6=0,BY8=0),0,BY8*BY6/BY10)</f>
        <v>16.473562818680012</v>
      </c>
      <c r="BZ39" s="5"/>
      <c r="CA39" s="12">
        <f>IF(CA6=0,0,CA6*LN((CA8+CA10)/CA6))-IF(OR(CA6=0,CA8=0),0,CA8*CA6/CA10)</f>
        <v>2.239131686400759</v>
      </c>
      <c r="CB39" s="8"/>
      <c r="CC39" s="12">
        <f>IF(CC6=0,0,CC6*LN((CC8+CC10)/CC6))-IF(OR(CC6=0,CC8=0),0,CC8*CC6/CC10)</f>
        <v>16.472058027754745</v>
      </c>
      <c r="CE39" s="15">
        <f t="shared" si="72"/>
        <v>0.3494643069951838</v>
      </c>
      <c r="CG39" s="12">
        <f>IF(CG6=0,0,CG6*LN((CG8+CG10)/CG6))-IF(OR(CG6=0,CG8=0),0,CG8*CG6/CG10)</f>
        <v>4.420900689684367</v>
      </c>
      <c r="CH39" s="5"/>
      <c r="CI39" s="12">
        <f>IF(CI6=0,0,CI6*LN((CI8+CI10)/CI6))-IF(OR(CI6=0,CI8=0),0,CI8*CI6/CI10)</f>
        <v>18.67615979752237</v>
      </c>
      <c r="CJ39" s="5"/>
      <c r="CK39" s="12">
        <f>IF(CK6=0,0,CK6*LN((CK8+CK10)/CK6))-IF(OR(CK6=0,CK8=0),0,CK8*CK6/CK10)</f>
        <v>2.094021049965691</v>
      </c>
      <c r="CL39" s="8"/>
      <c r="CM39" s="12">
        <f>IF(CM6=0,0,CM6*LN((CM8+CM10)/CM6))-IF(OR(CM6=0,CM8=0),0,CM8*CM6/CM10)</f>
        <v>18.67435567892769</v>
      </c>
      <c r="CO39" s="15">
        <f t="shared" si="73"/>
        <v>0.37004726224884843</v>
      </c>
      <c r="CQ39" s="12">
        <f>IF(CQ6=0,0,CQ6*LN((CQ8+CQ10)/CQ6))-IF(OR(CQ6=0,CQ8=0),0,CQ8*CQ6/CQ10)</f>
        <v>4.326951169272577</v>
      </c>
      <c r="CR39" s="5"/>
      <c r="CS39" s="12">
        <f>IF(CS6=0,0,CS6*LN((CS8+CS10)/CS6))-IF(OR(CS6=0,CS8=0),0,CS8*CS6/CS10)</f>
        <v>20.712297475291134</v>
      </c>
      <c r="CT39" s="5"/>
      <c r="CU39" s="12">
        <f>IF(CU6=0,0,CU6*LN((CU8+CU10)/CU6))-IF(OR(CU6=0,CU8=0),0,CU8*CU6/CU10)</f>
        <v>1.9507952338064172</v>
      </c>
      <c r="CV39" s="8"/>
      <c r="CW39" s="12">
        <f>IF(CW6=0,0,CW6*LN((CW8+CW10)/CW6))-IF(OR(CW6=0,CW8=0),0,CW8*CW6/CW10)</f>
        <v>20.710194914711018</v>
      </c>
      <c r="CY39" s="15">
        <f t="shared" si="74"/>
        <v>0.37784232977711013</v>
      </c>
      <c r="DA39" s="12">
        <f>IF(DA6=0,0,DA6*LN((DA8+DA10)/DA6))-IF(OR(DA6=0,DA8=0),0,DA8*DA6/DA10)</f>
        <v>4.183370504592214</v>
      </c>
      <c r="DB39" s="5"/>
      <c r="DC39" s="12">
        <f>IF(DC6=0,0,DC6*LN((DC8+DC10)/DC6))-IF(OR(DC6=0,DC8=0),0,DC8*DC6/DC10)</f>
        <v>22.60623900765036</v>
      </c>
      <c r="DD39" s="5"/>
      <c r="DE39" s="12">
        <f>IF(DE6=0,0,DE6*LN((DE8+DE10)/DE6))-IF(OR(DE6=0,DE8=0),0,DE8*DE6/DE10)</f>
        <v>1.818321572977688</v>
      </c>
      <c r="DF39" s="8"/>
      <c r="DG39" s="12">
        <f>IF(DG6=0,0,DG6*LN((DG8+DG10)/DG6))-IF(OR(DG6=0,DG8=0),0,DG8*DG6/DG10)</f>
        <v>22.6038390353234</v>
      </c>
      <c r="DI39" s="15">
        <f t="shared" si="75"/>
        <v>0.37602726066153874</v>
      </c>
      <c r="DK39" s="12">
        <f>IF(DK6=0,0,DK6*LN((DK8+DK10)/DK6))-IF(OR(DK6=0,DK8=0),0,DK8*DK6/DK10)</f>
        <v>4.010363265894864</v>
      </c>
      <c r="DL39" s="5"/>
      <c r="DM39" s="12">
        <f>IF(DM6=0,0,DM6*LN((DM8+DM10)/DM6))-IF(OR(DM6=0,DM8=0),0,DM8*DM6/DM10)</f>
        <v>24.37616649881324</v>
      </c>
      <c r="DN39" s="5"/>
      <c r="DO39" s="12">
        <f>IF(DO6=0,0,DO6*LN((DO8+DO10)/DO6))-IF(OR(DO6=0,DO8=0),0,DO8*DO6/DO10)</f>
        <v>1.6991684797132933</v>
      </c>
      <c r="DP39" s="8"/>
      <c r="DQ39" s="12">
        <f>IF(DQ6=0,0,DQ6*LN((DQ8+DQ10)/DQ6))-IF(OR(DQ6=0,DQ8=0),0,DQ8*DQ6/DQ10)</f>
        <v>24.373470288135724</v>
      </c>
      <c r="DS39" s="15">
        <f t="shared" si="76"/>
        <v>0.3674089594120691</v>
      </c>
      <c r="DU39" s="12">
        <f>IF(DU6=0,0,DU6*LN((DU8+DU10)/DU6))-IF(OR(DU6=0,DU8=0),0,DU8*DU6/DU10)</f>
        <v>3.8220391565425773</v>
      </c>
      <c r="DV39" s="5"/>
      <c r="DW39" s="12">
        <f>IF(DW6=0,0,DW6*LN((DW8+DW10)/DW6))-IF(OR(DW6=0,DW8=0),0,DW8*DW6/DW10)</f>
        <v>26.036228549560978</v>
      </c>
      <c r="DX39" s="5"/>
      <c r="DY39" s="12">
        <f>IF(DY6=0,0,DY6*LN((DY8+DY10)/DY6))-IF(OR(DY6=0,DY8=0),0,DY8*DY6/DY10)</f>
        <v>1.5931318893600692</v>
      </c>
      <c r="DZ39" s="8"/>
      <c r="EA39" s="12">
        <f>IF(EA6=0,0,EA6*LN((EA8+EA10)/EA6))-IF(OR(EA6=0,EA8=0),0,EA8*EA6/EA10)</f>
        <v>26.03323741550112</v>
      </c>
      <c r="EC39" s="15">
        <f t="shared" si="77"/>
        <v>0.3542655554944669</v>
      </c>
      <c r="EE39" s="12">
        <f>IF(EE6=0,0,EE6*LN((EE8+EE10)/EE6))-IF(OR(EE6=0,EE8=0),0,EE8*EE6/EE10)</f>
        <v>3.6281222002018865</v>
      </c>
      <c r="EF39" s="5"/>
      <c r="EG39" s="12">
        <f>IF(EG6=0,0,EG6*LN((EG8+EG10)/EG6))-IF(OR(EG6=0,EG8=0),0,EG8*EG6/EG10)</f>
        <v>27.59775979282248</v>
      </c>
      <c r="EH39" s="5"/>
      <c r="EI39" s="12">
        <f>IF(EI6=0,0,EI6*LN((EI8+EI10)/EI6))-IF(OR(EI6=0,EI8=0),0,EI8*EI6/EI10)</f>
        <v>1.4989549039778884</v>
      </c>
      <c r="EJ39" s="8"/>
      <c r="EK39" s="12">
        <f>IF(EK6=0,0,EK6*LN((EK8+EK10)/EK6))-IF(OR(EK6=0,EK8=0),0,EK8*EK6/EK10)</f>
        <v>27.594475190149925</v>
      </c>
      <c r="EM39" s="15">
        <f t="shared" si="78"/>
        <v>0.33834473911222507</v>
      </c>
      <c r="EO39" s="12">
        <f>IF(EO6=0,0,EO6*LN((EO8+EO10)/EO6))-IF(OR(EO6=0,EO8=0),0,EO8*EO6/EO10)</f>
        <v>3.4351685471104734</v>
      </c>
      <c r="EP39" s="5"/>
      <c r="EQ39" s="12">
        <f>IF(EQ6=0,0,EQ6*LN((EQ8+EQ10)/EQ6))-IF(OR(EQ6=0,EQ8=0),0,EQ8*EQ6/EQ10)</f>
        <v>29.07005305248745</v>
      </c>
      <c r="ER39" s="5"/>
      <c r="ES39" s="12">
        <f>IF(ES6=0,0,ES6*LN((ES8+ES10)/ES6))-IF(OR(ES6=0,ES8=0),0,ES8*ES6/ES10)</f>
        <v>1.4151142936712264</v>
      </c>
      <c r="ET39" s="8"/>
      <c r="EU39" s="12">
        <f>IF(EU6=0,0,EU6*LN((EU8+EU10)/EU6))-IF(OR(EU6=0,EU8=0),0,EU8*EU6/EU10)</f>
        <v>29.06647657382275</v>
      </c>
      <c r="EW39" s="15">
        <f t="shared" si="79"/>
        <v>0.3209324054903153</v>
      </c>
      <c r="EY39" s="12">
        <f>IF(EY6=0,0,EY6*LN((EY8+EY10)/EY6))-IF(OR(EY6=0,EY8=0),0,EY8*EY6/EY10)</f>
        <v>3.247456660999335</v>
      </c>
      <c r="EZ39" s="5"/>
      <c r="FA39" s="12">
        <f>IF(FA6=0,0,FA6*LN((FA8+FA10)/FA6))-IF(OR(FA6=0,FA8=0),0,FA8*FA6/FA10)</f>
        <v>30.4608722452204</v>
      </c>
      <c r="FB39" s="5"/>
      <c r="FC39" s="12">
        <f>IF(FC6=0,0,FC6*LN((FC8+FC10)/FC6))-IF(OR(FC6=0,FC8=0),0,FC8*FC6/FC10)</f>
        <v>1.34014854403227</v>
      </c>
      <c r="FD39" s="8"/>
      <c r="FE39" s="12">
        <f>IF(FE6=0,0,FE6*LN((FE8+FE10)/FE6))-IF(OR(FE6=0,FE8=0),0,FE8*FE6/FE10)</f>
        <v>30.45700561890957</v>
      </c>
      <c r="FG39" s="15">
        <f t="shared" si="80"/>
        <v>0.3029421221241449</v>
      </c>
      <c r="FI39" s="12">
        <f>IF(FI6=0,0,FI6*LN((FI8+FI10)/FI6))-IF(OR(FI6=0,FI8=0),0,FI8*FI6/FI10)</f>
        <v>3.0676431312182384</v>
      </c>
      <c r="FJ39" s="5"/>
      <c r="FK39" s="12">
        <f>IF(FK6=0,0,FK6*LN((FK8+FK10)/FK6))-IF(OR(FK6=0,FK8=0),0,FK8*FK6/FK10)</f>
        <v>31.776806498522394</v>
      </c>
      <c r="FL39" s="5"/>
      <c r="FM39" s="12">
        <f>IF(FM6=0,0,FM6*LN((FM8+FM10)/FM6))-IF(OR(FM6=0,FM8=0),0,FM8*FM6/FM10)</f>
        <v>1.2727722140962827</v>
      </c>
      <c r="FN39" s="8"/>
      <c r="FO39" s="12">
        <f>IF(FO6=0,0,FO6*LN((FO8+FO10)/FO6))-IF(OR(FO6=0,FO8=0),0,FO8*FO6/FO10)</f>
        <v>31.772651586341905</v>
      </c>
      <c r="FQ39" s="15">
        <f t="shared" si="81"/>
        <v>0.28500130386020517</v>
      </c>
      <c r="FS39" s="12">
        <f>IF(FS6=0,0,FS6*LN((FS8+FS10)/FS6))-IF(OR(FS6=0,FS8=0),0,FS8*FS6/FS10)</f>
        <v>2.897244884149824</v>
      </c>
      <c r="FT39" s="5"/>
      <c r="FU39" s="12">
        <f>IF(FU6=0,0,FU6*LN((FU8+FU10)/FU6))-IF(OR(FU6=0,FU8=0),0,FU8*FU6/FU10)</f>
        <v>33.0235225575107</v>
      </c>
      <c r="FV39" s="5"/>
      <c r="FW39" s="12">
        <f>IF(FW6=0,0,FW6*LN((FW8+FW10)/FW6))-IF(OR(FW6=0,FW8=0),0,FW8*FW6/FW10)</f>
        <v>1.2118970341250321</v>
      </c>
      <c r="FX39" s="8"/>
      <c r="FY39" s="12">
        <f>IF(FY6=0,0,FY6*LN((FY8+FY10)/FY6))-IF(OR(FY6=0,FY8=0),0,FY8*FY6/FY10)</f>
        <v>33.01908135220905</v>
      </c>
      <c r="GA39" s="15">
        <f t="shared" si="82"/>
        <v>0.26752460138369966</v>
      </c>
      <c r="GC39" s="12">
        <f>IF(GC6=0,0,GC6*LN((GC8+GC10)/GC6))-IF(OR(GC6=0,GC8=0),0,GC8*GC6/GC10)</f>
        <v>2.736991308188033</v>
      </c>
      <c r="GD39" s="5"/>
      <c r="GE39" s="12">
        <f>IF(GE6=0,0,GE6*LN((GE8+GE10)/GE6))-IF(OR(GE6=0,GE8=0),0,GE8*GE6/GE10)</f>
        <v>34.20594957044114</v>
      </c>
      <c r="GF39" s="5"/>
      <c r="GG39" s="12">
        <f>IF(GG6=0,0,GG6*LN((GG8+GG10)/GG6))-IF(OR(GG6=0,GG8=0),0,GG8*GG6/GG10)</f>
        <v>1.1566164353141932</v>
      </c>
      <c r="GH39" s="8"/>
      <c r="GI39" s="12">
        <f>IF(GI6=0,0,GI6*LN((GI8+GI10)/GI6))-IF(OR(GI6=0,GI8=0),0,GI8*GI6/GI10)</f>
        <v>34.201224193123025</v>
      </c>
      <c r="GK39" s="15">
        <f t="shared" si="83"/>
        <v>0.2507724057979447</v>
      </c>
      <c r="GM39" s="12">
        <f>IF(GM6=0,0,GM6*LN((GM8+GM10)/GM6))-IF(OR(GM6=0,GM8=0),0,GM8*GM6/GM10)</f>
        <v>2.587078996001962</v>
      </c>
      <c r="GN39" s="5"/>
      <c r="GO39" s="12">
        <f>IF(GO6=0,0,GO6*LN((GO8+GO10)/GO6))-IF(OR(GO6=0,GO8=0),0,GO8*GO6/GO10)</f>
        <v>35.32841748530054</v>
      </c>
      <c r="GP39" s="5"/>
      <c r="GQ39" s="12">
        <f>IF(GQ6=0,0,GQ6*LN((GQ8+GQ10)/GQ6))-IF(OR(GQ6=0,GQ8=0),0,GQ8*GQ6/GQ10)</f>
        <v>1.1061788945571172</v>
      </c>
      <c r="GR39" s="8"/>
      <c r="GS39" s="12">
        <f>IF(GS6=0,0,GS6*LN((GS8+GS10)/GS6))-IF(OR(GS6=0,GS8=0),0,GS8*GS6/GS10)</f>
        <v>35.32341018266051</v>
      </c>
      <c r="GU39" s="15">
        <f t="shared" si="84"/>
        <v>0.23489563440351835</v>
      </c>
      <c r="GW39" s="12">
        <f>IF(GW6=0,0,GW6*LN((GW8+GW10)/GW6))-IF(OR(GW6=0,GW8=0),0,GW8*GW6/GW10)</f>
        <v>2.447354088445808</v>
      </c>
      <c r="GX39" s="5"/>
      <c r="GY39" s="12">
        <f>IF(GY6=0,0,GY6*LN((GY8+GY10)/GY6))-IF(OR(GY6=0,GY8=0),0,GY8*GY6/GY10)</f>
        <v>36.394762758335</v>
      </c>
      <c r="GZ39" s="5"/>
      <c r="HA39" s="12">
        <f>IF(HA6=0,0,HA6*LN((HA8+HA10)/HA6))-IF(OR(HA6=0,HA8=0),0,HA8*HA6/HA10)</f>
        <v>1.0599606611528891</v>
      </c>
      <c r="HB39" s="8"/>
      <c r="HC39" s="12">
        <f>IF(HC6=0,0,HC6*LN((HC8+HC10)/HC6))-IF(OR(HC6=0,HC8=0),0,HC8*HC6/HC10)</f>
        <v>36.3894758997473</v>
      </c>
      <c r="HE39" s="15">
        <f t="shared" si="85"/>
        <v>0.21996909228921377</v>
      </c>
      <c r="HG39" s="12">
        <f>IF(HG6=0,0,HG6*LN((HG8+HG10)/HG6))-IF(OR(HG6=0,HG8=0),0,HG8*HG6/HG10)</f>
        <v>2.3174412885697766</v>
      </c>
      <c r="HH39" s="5"/>
      <c r="HI39" s="12">
        <f>IF(HI6=0,0,HI6*LN((HI8+HI10)/HI6))-IF(OR(HI6=0,HI8=0),0,HI8*HI6/HI10)</f>
        <v>37.40841048825262</v>
      </c>
      <c r="HJ39" s="5"/>
      <c r="HK39" s="12">
        <f>IF(HK6=0,0,HK6*LN((HK8+HK10)/HK6))-IF(OR(HK6=0,HK8=0),0,HK8*HK6/HK10)</f>
        <v>1.0174416923718557</v>
      </c>
      <c r="HL39" s="8"/>
      <c r="HM39" s="12">
        <f>IF(HM6=0,0,HM6*LN((HM8+HM10)/HM6))-IF(OR(HM6=0,HM8=0),0,HM8*HM6/HM10)</f>
        <v>37.40284656272467</v>
      </c>
      <c r="HO39" s="15">
        <f t="shared" si="86"/>
        <v>0.20601583550159835</v>
      </c>
      <c r="HQ39" s="12">
        <f>IF(HQ6=0,0,HQ6*LN((HQ8+HQ10)/HQ6))-IF(OR(HQ6=0,HQ8=0),0,HQ8*HQ6/HQ10)</f>
        <v>2.1968339745156946</v>
      </c>
      <c r="HR39" s="5"/>
      <c r="HS39" s="12">
        <f>IF(HS6=0,0,HS6*LN((HS8+HS10)/HS6))-IF(OR(HS6=0,HS8=0),0,HS8*HS6/HS10)</f>
        <v>38.37243920056877</v>
      </c>
      <c r="HT39" s="5"/>
      <c r="HU39" s="12">
        <f>IF(HU6=0,0,HU6*LN((HU8+HU10)/HU6))-IF(OR(HU6=0,HU8=0),0,HU8*HU6/HU10)</f>
        <v>0.9781857171422494</v>
      </c>
      <c r="HV39" s="8"/>
      <c r="HW39" s="12">
        <f>IF(HW6=0,0,HW6*LN((HW8+HW10)/HW6))-IF(OR(HW6=0,HW8=0),0,HW8*HW6/HW10)</f>
        <v>38.3666008135656</v>
      </c>
      <c r="HY39" s="15">
        <f t="shared" si="87"/>
        <v>0.19302468590006847</v>
      </c>
    </row>
    <row r="40" spans="1:233" ht="15.75">
      <c r="A40" s="47">
        <f t="shared" si="58"/>
        <v>7</v>
      </c>
      <c r="B40" s="35">
        <f t="shared" si="45"/>
        <v>0.608047911477029</v>
      </c>
      <c r="C40" s="35">
        <f t="shared" si="46"/>
        <v>0.3869293520965957</v>
      </c>
      <c r="D40" s="35">
        <f t="shared" si="47"/>
        <v>0.3108031313157512</v>
      </c>
      <c r="E40" s="35">
        <f t="shared" si="48"/>
        <v>-0.13402279711334186</v>
      </c>
      <c r="F40" s="35">
        <f t="shared" si="49"/>
        <v>-0.5033247416021887</v>
      </c>
      <c r="G40" s="35">
        <f t="shared" si="50"/>
        <v>0.16457391205232014</v>
      </c>
      <c r="H40" s="49">
        <f t="shared" si="59"/>
        <v>0.6032060067590252</v>
      </c>
      <c r="I40" s="50">
        <f t="shared" si="60"/>
        <v>0.0775770829976052</v>
      </c>
      <c r="J40" s="68">
        <f t="shared" si="61"/>
        <v>0.6876805303352294</v>
      </c>
      <c r="K40" s="69">
        <f t="shared" si="62"/>
        <v>0.3664597040777826</v>
      </c>
      <c r="L40" s="70">
        <f t="shared" si="63"/>
        <v>-0.057722409397287094</v>
      </c>
      <c r="M40" s="49">
        <f t="shared" si="64"/>
        <v>0.5471836232185905</v>
      </c>
      <c r="N40" s="86">
        <f t="shared" si="51"/>
        <v>0.14350926179222964</v>
      </c>
      <c r="O40" s="93">
        <f t="shared" si="52"/>
        <v>9.127804893098722E-06</v>
      </c>
      <c r="P40" s="87">
        <f t="shared" si="53"/>
        <v>1.636087633131899E-08</v>
      </c>
      <c r="Q40" s="87">
        <f t="shared" si="54"/>
        <v>-3.8644389894575465E-07</v>
      </c>
      <c r="R40" s="87">
        <f t="shared" si="55"/>
        <v>-1.2511813736088228E-05</v>
      </c>
      <c r="S40" s="88">
        <f t="shared" si="56"/>
        <v>1.1157604960508739E-05</v>
      </c>
      <c r="T40" s="94">
        <f t="shared" si="57"/>
        <v>1.003891636721887E-06</v>
      </c>
      <c r="U40" s="86">
        <f t="shared" si="65"/>
        <v>4.930771781336323E-06</v>
      </c>
      <c r="V40" s="50">
        <f t="shared" si="66"/>
        <v>-6.953531846348699E-06</v>
      </c>
      <c r="X40" s="3" t="s">
        <v>10</v>
      </c>
      <c r="Y40" s="12">
        <f>IF(OR(Y6=0,Y7=0),0,Y7*Y6*Y6*Y6/Y10/Y12)</f>
        <v>0</v>
      </c>
      <c r="Z40" s="5"/>
      <c r="AA40" s="12">
        <f>IF(OR(AA6=0,AA7=0),0,AA7*AA6*AA6*AA6/AA10/AA12)</f>
        <v>0</v>
      </c>
      <c r="AB40" s="5"/>
      <c r="AC40" s="12">
        <f>IF(OR(AC6=0,AC7=0),0,AC7*AC6*AC6*AC6/AC10/AC12)</f>
        <v>0</v>
      </c>
      <c r="AD40" s="8"/>
      <c r="AE40" s="12">
        <f>IF(OR(AE6=0,AE7=0),0,AE7*AE6*AE6*AE6/AE10/AE12)</f>
        <v>0</v>
      </c>
      <c r="AG40" s="15">
        <f t="shared" si="67"/>
        <v>0</v>
      </c>
      <c r="AI40" s="12">
        <f>IF(OR(AI6=0,AI7=0),0,AI7*AI6*AI6*AI6/AI10/AI12)</f>
        <v>-0.0030996339375259393</v>
      </c>
      <c r="AJ40" s="5"/>
      <c r="AK40" s="12">
        <f>IF(OR(AK6=0,AK7=0),0,AK7*AK6*AK6*AK6/AK10/AK12)</f>
        <v>-0.006331929209800328</v>
      </c>
      <c r="AL40" s="5"/>
      <c r="AM40" s="12">
        <f>IF(OR(AM6=0,AM7=0),0,AM7*AM6*AM6*AM6/AM10/AM12)</f>
        <v>-0.016851118816496993</v>
      </c>
      <c r="AN40" s="8"/>
      <c r="AO40" s="12">
        <f>IF(OR(AO6=0,AO7=0),0,AO7*AO6*AO6*AO6/AO10/AO12)</f>
        <v>-0.02309388742130385</v>
      </c>
      <c r="AQ40" s="15">
        <f t="shared" si="68"/>
        <v>-0.00047913171191887324</v>
      </c>
      <c r="AS40" s="12">
        <f>IF(OR(AS6=0,AS7=0),0,AS7*AS6*AS6*AS6/AS10/AS12)</f>
        <v>-0.024157792992159675</v>
      </c>
      <c r="AT40" s="5"/>
      <c r="AU40" s="12">
        <f>IF(OR(AU6=0,AU7=0),0,AU7*AU6*AU6*AU6/AU10/AU12)</f>
        <v>-0.04970305367102925</v>
      </c>
      <c r="AV40" s="5"/>
      <c r="AW40" s="12">
        <f>IF(OR(AW6=0,AW7=0),0,AW7*AW6*AW6*AW6/AW10/AW12)</f>
        <v>-0.1240634339303756</v>
      </c>
      <c r="AX40" s="8"/>
      <c r="AY40" s="12">
        <f>IF(OR(AY6=0,AY7=0),0,AY7*AY6*AY6*AY6/AY10/AY12)</f>
        <v>-0.17275300128770152</v>
      </c>
      <c r="BA40" s="15">
        <f t="shared" si="69"/>
        <v>-0.003683530812311094</v>
      </c>
      <c r="BC40" s="12">
        <f>IF(OR(BC6=0,BC7=0),0,BC7*BC6*BC6*BC6/BC10/BC12)</f>
        <v>-0.07813757355188763</v>
      </c>
      <c r="BD40" s="5"/>
      <c r="BE40" s="12">
        <f>IF(OR(BE6=0,BE7=0),0,BE7*BE6*BE6*BE6/BE10/BE12)</f>
        <v>-0.1626500229280015</v>
      </c>
      <c r="BF40" s="5"/>
      <c r="BG40" s="12">
        <f>IF(OR(BG6=0,BG7=0),0,BG7*BG6*BG6*BG6/BG10/BG12)</f>
        <v>-0.36832037472763435</v>
      </c>
      <c r="BH40" s="8"/>
      <c r="BI40" s="12">
        <f>IF(OR(BI6=0,BI7=0),0,BI7*BI6*BI6*BI6/BI10/BI12)</f>
        <v>-0.5260870168561604</v>
      </c>
      <c r="BK40" s="15">
        <f t="shared" si="70"/>
        <v>-0.011658766878752903</v>
      </c>
      <c r="BM40" s="12">
        <f>IF(OR(BM6=0,BM7=0),0,BM7*BM6*BM6*BM6/BM10/BM12)</f>
        <v>-0.1748546328957102</v>
      </c>
      <c r="BN40" s="5"/>
      <c r="BO40" s="12">
        <f>IF(OR(BO6=0,BO7=0),0,BO7*BO6*BO6*BO6/BO10/BO12)</f>
        <v>-0.36980229077424054</v>
      </c>
      <c r="BP40" s="5"/>
      <c r="BQ40" s="12">
        <f>IF(OR(BQ6=0,BQ7=0),0,BQ7*BQ6*BQ6*BQ6/BQ10/BQ12)</f>
        <v>-0.7426487148985403</v>
      </c>
      <c r="BR40" s="8"/>
      <c r="BS40" s="12">
        <f>IF(OR(BS6=0,BS7=0),0,BS7*BS6*BS6*BS6/BS10/BS12)</f>
        <v>-1.0969535429980692</v>
      </c>
      <c r="BU40" s="15">
        <f t="shared" si="71"/>
        <v>-0.02536248135780851</v>
      </c>
      <c r="BW40" s="12">
        <f>IF(OR(BW6=0,BW7=0),0,BW7*BW6*BW6*BW6/BW10/BW12)</f>
        <v>-0.3181487478781074</v>
      </c>
      <c r="BX40" s="5"/>
      <c r="BY40" s="12">
        <f>IF(OR(BY6=0,BY7=0),0,BY7*BY6*BY6*BY6/BY10/BY12)</f>
        <v>-0.6862371268467007</v>
      </c>
      <c r="BZ40" s="5"/>
      <c r="CA40" s="12">
        <f>IF(OR(CA6=0,CA7=0),0,CA7*CA6*CA6*CA6/CA10/CA12)</f>
        <v>-1.2067554908257168</v>
      </c>
      <c r="CB40" s="8"/>
      <c r="CC40" s="12">
        <f>IF(OR(CC6=0,CC7=0),0,CC7*CC6*CC6*CC6/CC10/CC12)</f>
        <v>-1.855301974743832</v>
      </c>
      <c r="CE40" s="15">
        <f t="shared" si="72"/>
        <v>-0.04463629373290196</v>
      </c>
      <c r="CG40" s="12">
        <f>IF(OR(CG6=0,CG7=0),0,CG7*CG6*CG6*CG6/CG10/CG12)</f>
        <v>-0.5063511278695613</v>
      </c>
      <c r="CH40" s="5"/>
      <c r="CI40" s="12">
        <f>IF(OR(CI6=0,CI7=0),0,CI7*CI6*CI6*CI6/CI10/CI12)</f>
        <v>-1.1176333374993122</v>
      </c>
      <c r="CJ40" s="5"/>
      <c r="CK40" s="12">
        <f>IF(OR(CK6=0,CK7=0),0,CK7*CK6*CK6*CK6/CK10/CK12)</f>
        <v>-1.7129257948959478</v>
      </c>
      <c r="CL40" s="8"/>
      <c r="CM40" s="12">
        <f>IF(OR(CM6=0,CM7=0),0,CM7*CM6*CM6*CM6/CM10/CM12)</f>
        <v>-2.754451975071314</v>
      </c>
      <c r="CO40" s="15">
        <f t="shared" si="73"/>
        <v>-0.06847545464781851</v>
      </c>
      <c r="CQ40" s="12">
        <f>IF(OR(CQ6=0,CQ7=0),0,CQ7*CQ6*CQ6*CQ6/CQ10/CQ12)</f>
        <v>-0.733632417373615</v>
      </c>
      <c r="CR40" s="5"/>
      <c r="CS40" s="12">
        <f>IF(OR(CS6=0,CS7=0),0,CS7*CS6*CS6*CS6/CS10/CS12)</f>
        <v>-1.6617628553579398</v>
      </c>
      <c r="CT40" s="5"/>
      <c r="CU40" s="12">
        <f>IF(OR(CU6=0,CU7=0),0,CU7*CU6*CU6*CU6/CU10/CU12)</f>
        <v>-2.2218147825549996</v>
      </c>
      <c r="CV40" s="8"/>
      <c r="CW40" s="12">
        <f>IF(OR(CW6=0,CW7=0),0,CW7*CW6*CW6*CW6/CW10/CW12)</f>
        <v>-3.7494902847479987</v>
      </c>
      <c r="CY40" s="15">
        <f t="shared" si="74"/>
        <v>-0.09542056057515831</v>
      </c>
      <c r="DA40" s="12">
        <f>IF(OR(DA6=0,DA7=0),0,DA7*DA6*DA6*DA6/DA10/DA12)</f>
        <v>-0.9916861044468752</v>
      </c>
      <c r="DB40" s="5"/>
      <c r="DC40" s="12">
        <f>IF(OR(DC6=0,DC7=0),0,DC7*DC6*DC6*DC6/DC10/DC12)</f>
        <v>-2.310653105334016</v>
      </c>
      <c r="DD40" s="5"/>
      <c r="DE40" s="12">
        <f>IF(OR(DE6=0,DE7=0),0,DE7*DE6*DE6*DE6/DE10/DE12)</f>
        <v>-2.707218180137392</v>
      </c>
      <c r="DF40" s="8"/>
      <c r="DG40" s="12">
        <f>IF(OR(DG6=0,DG7=0),0,DG7*DG6*DG6*DG6/DG10/DG12)</f>
        <v>-4.804780070388142</v>
      </c>
      <c r="DI40" s="15">
        <f t="shared" si="75"/>
        <v>-0.12391722530830582</v>
      </c>
      <c r="DK40" s="12">
        <f>IF(OR(DK6=0,DK7=0),0,DK7*DK6*DK6*DK6/DK10/DK12)</f>
        <v>-1.2712957629749035</v>
      </c>
      <c r="DL40" s="5"/>
      <c r="DM40" s="12">
        <f>IF(OR(DM6=0,DM7=0),0,DM7*DM6*DM6*DM6/DM10/DM12)</f>
        <v>-3.052819667334584</v>
      </c>
      <c r="DN40" s="5"/>
      <c r="DO40" s="12">
        <f>IF(OR(DO6=0,DO7=0),0,DO7*DO6*DO6*DO6/DO10/DO12)</f>
        <v>-3.154706968378516</v>
      </c>
      <c r="DP40" s="8"/>
      <c r="DQ40" s="12">
        <f>IF(OR(DQ6=0,DQ7=0),0,DQ7*DQ6*DQ6*DQ6/DQ10/DQ12)</f>
        <v>-5.8948257913138</v>
      </c>
      <c r="DS40" s="15">
        <f t="shared" si="76"/>
        <v>-0.15256511971408027</v>
      </c>
      <c r="DU40" s="12">
        <f>IF(OR(DU6=0,DU7=0),0,DU7*DU6*DU6*DU6/DU10/DU12)</f>
        <v>-1.56353039969756</v>
      </c>
      <c r="DV40" s="5"/>
      <c r="DW40" s="12">
        <f>IF(OR(DW6=0,DW7=0),0,DW7*DW6*DW6*DW6/DW10/DW12)</f>
        <v>-3.8751783533127626</v>
      </c>
      <c r="DX40" s="5"/>
      <c r="DY40" s="12">
        <f>IF(OR(DY6=0,DY7=0),0,DY7*DY6*DY6*DY6/DY10/DY12)</f>
        <v>-3.5583203391460883</v>
      </c>
      <c r="DZ40" s="8"/>
      <c r="EA40" s="12">
        <f>IF(OR(EA6=0,EA7=0),0,EA7*EA6*EA6*EA6/EA10/EA12)</f>
        <v>-7.002488865993425</v>
      </c>
      <c r="EC40" s="15">
        <f t="shared" si="77"/>
        <v>-0.180246247383161</v>
      </c>
      <c r="EE40" s="12">
        <f>IF(OR(EE6=0,EE7=0),0,EE7*EE6*EE6*EE6/EE10/EE12)</f>
        <v>-1.8604983127076533</v>
      </c>
      <c r="EF40" s="5"/>
      <c r="EG40" s="12">
        <f>IF(OR(EG6=0,EG7=0),0,EG7*EG6*EG6*EG6/EG10/EG12)</f>
        <v>-4.764468472741223</v>
      </c>
      <c r="EH40" s="5"/>
      <c r="EI40" s="12">
        <f>IF(OR(EI6=0,EI7=0),0,EI7*EI6*EI6*EI6/EI10/EI12)</f>
        <v>-3.917410256783782</v>
      </c>
      <c r="EJ40" s="8"/>
      <c r="EK40" s="12">
        <f>IF(OR(EK6=0,EK7=0),0,EK7*EK6*EK6*EK6/EK10/EK12)</f>
        <v>-8.116717159420418</v>
      </c>
      <c r="EM40" s="15">
        <f t="shared" si="78"/>
        <v>-0.20615924555383205</v>
      </c>
      <c r="EO40" s="12">
        <f>IF(OR(EO6=0,EO7=0),0,EO7*EO6*EO6*EO6/EO10/EO12)</f>
        <v>-2.1557110837614615</v>
      </c>
      <c r="EP40" s="5"/>
      <c r="EQ40" s="12">
        <f>IF(OR(EQ6=0,EQ7=0),0,EQ7*EQ6*EQ6*EQ6/EQ10/EQ12)</f>
        <v>-5.70818194560968</v>
      </c>
      <c r="ER40" s="5"/>
      <c r="ES40" s="12">
        <f>IF(OR(ES6=0,ES7=0),0,ES7*ES6*ES6*ES6/ES10/ES12)</f>
        <v>-4.234290797778806</v>
      </c>
      <c r="ET40" s="8"/>
      <c r="EU40" s="12">
        <f>IF(OR(EU6=0,EU7=0),0,EU7*EU6*EU6*EU6/EU10/EU12)</f>
        <v>-9.23061095924231</v>
      </c>
      <c r="EW40" s="15">
        <f t="shared" si="79"/>
        <v>-0.22979575311354344</v>
      </c>
      <c r="EY40" s="12">
        <f>IF(OR(EY6=0,EY7=0),0,EY7*EY6*EY6*EY6/EY10/EY12)</f>
        <v>-2.444161434190688</v>
      </c>
      <c r="EZ40" s="5"/>
      <c r="FA40" s="12">
        <f>IF(OR(FA6=0,FA7=0),0,FA7*FA6*FA6*FA6/FA10/FA12)</f>
        <v>-6.695080367010079</v>
      </c>
      <c r="FB40" s="5"/>
      <c r="FC40" s="12">
        <f>IF(OR(FC6=0,FC7=0),0,FC7*FC6*FC6*FC6/FC10/FC12)</f>
        <v>-4.512695295280854</v>
      </c>
      <c r="FD40" s="8"/>
      <c r="FE40" s="12">
        <f>IF(OR(FE6=0,FE7=0),0,FE7*FE6*FE6*FE6/FE10/FE12)</f>
        <v>-10.339998131210535</v>
      </c>
      <c r="FG40" s="15">
        <f t="shared" si="80"/>
        <v>-0.2508892903904981</v>
      </c>
      <c r="FI40" s="12">
        <f>IF(OR(FI6=0,FI7=0),0,FI7*FI6*FI6*FI6/FI10/FI12)</f>
        <v>-2.7222225208111563</v>
      </c>
      <c r="FJ40" s="5"/>
      <c r="FK40" s="12">
        <f>IF(OR(FK6=0,FK7=0),0,FK7*FK6*FK6*FK6/FK10/FK12)</f>
        <v>-7.715410339985304</v>
      </c>
      <c r="FL40" s="5"/>
      <c r="FM40" s="12">
        <f>IF(OR(FM6=0,FM7=0),0,FM7*FM6*FM6*FM6/FM10/FM12)</f>
        <v>-4.756847395757638</v>
      </c>
      <c r="FN40" s="8"/>
      <c r="FO40" s="12">
        <f>IF(OR(FO6=0,FO7=0),0,FO7*FO6*FO6*FO6/FO10/FO12)</f>
        <v>-11.442455489935055</v>
      </c>
      <c r="FQ40" s="15">
        <f t="shared" si="81"/>
        <v>-0.26935705255571535</v>
      </c>
      <c r="FS40" s="12">
        <f>IF(OR(FS6=0,FS7=0),0,FS7*FS6*FS6*FS6/FS10/FS12)</f>
        <v>-2.987456053113383</v>
      </c>
      <c r="FT40" s="5"/>
      <c r="FU40" s="12">
        <f>IF(OR(FU6=0,FU7=0),0,FU7*FU6*FU6*FU6/FU10/FU12)</f>
        <v>-8.760920786263153</v>
      </c>
      <c r="FV40" s="5"/>
      <c r="FW40" s="12">
        <f>IF(OR(FW6=0,FW7=0),0,FW7*FW6*FW6*FW6/FW10/FW12)</f>
        <v>-4.970943605932451</v>
      </c>
      <c r="FX40" s="8"/>
      <c r="FY40" s="12">
        <f>IF(OR(FY6=0,FY7=0),0,FY7*FY6*FY6*FY6/FY10/FY12)</f>
        <v>-12.536661385097002</v>
      </c>
      <c r="GA40" s="15">
        <f t="shared" si="82"/>
        <v>-0.2852459315447587</v>
      </c>
      <c r="GC40" s="12">
        <f>IF(OR(GC6=0,GC7=0),0,GC7*GC6*GC6*GC6/GC10/GC12)</f>
        <v>-3.238389883210891</v>
      </c>
      <c r="GD40" s="5"/>
      <c r="GE40" s="12">
        <f>IF(OR(GE6=0,GE7=0),0,GE7*GE6*GE6*GE6/GE10/GE12)</f>
        <v>-9.824764541942747</v>
      </c>
      <c r="GF40" s="5"/>
      <c r="GG40" s="12">
        <f>IF(OR(GG6=0,GG7=0),0,GG7*GG6*GG6*GG6/GG10/GG12)</f>
        <v>-5.158891670994811</v>
      </c>
      <c r="GH40" s="8"/>
      <c r="GI40" s="12">
        <f>IF(OR(GI6=0,GI7=0),0,GI7*GI6*GI6*GI6/GI10/GI12)</f>
        <v>-13.621976344703011</v>
      </c>
      <c r="GK40" s="15">
        <f t="shared" si="83"/>
        <v>-0.2986876756335499</v>
      </c>
      <c r="GM40" s="12">
        <f>IF(OR(GM6=0,GM7=0),0,GM7*GM6*GM6*GM6/GM10/GM12)</f>
        <v>-3.4743017654747588</v>
      </c>
      <c r="GN40" s="5"/>
      <c r="GO40" s="12">
        <f>IF(OR(GO6=0,GO7=0),0,GO7*GO6*GO6*GO6/GO10/GO12)</f>
        <v>-10.901342648439055</v>
      </c>
      <c r="GP40" s="5"/>
      <c r="GQ40" s="12">
        <f>IF(OR(GQ6=0,GQ7=0),0,GQ7*GQ6*GQ6*GQ6/GQ10/GQ12)</f>
        <v>-5.324199322689888</v>
      </c>
      <c r="GR40" s="8"/>
      <c r="GS40" s="12">
        <f>IF(OR(GS6=0,GS7=0),0,GS7*GS6*GS6*GS6/GS10/GS12)</f>
        <v>-14.698174837481611</v>
      </c>
      <c r="GU40" s="15">
        <f t="shared" si="84"/>
        <v>-0.3098642705321343</v>
      </c>
      <c r="GW40" s="12">
        <f>IF(OR(GW6=0,GW7=0),0,GW7*GW6*GW6*GW6/GW10/GW12)</f>
        <v>-3.6950281252923123</v>
      </c>
      <c r="GX40" s="5"/>
      <c r="GY40" s="12">
        <f>IF(OR(GY6=0,GY7=0),0,GY7*GY6*GY6*GY6/GY10/GY12)</f>
        <v>-11.98612918666086</v>
      </c>
      <c r="GZ40" s="5"/>
      <c r="HA40" s="12">
        <f>IF(OR(HA6=0,HA7=0),0,HA7*HA6*HA6*HA6/HA10/HA12)</f>
        <v>-5.46994678663254</v>
      </c>
      <c r="HB40" s="8"/>
      <c r="HC40" s="12">
        <f>IF(OR(HC6=0,HC7=0),0,HC7*HC6*HC6*HC6/HC10/HC12)</f>
        <v>-15.765275165182276</v>
      </c>
      <c r="HE40" s="15">
        <f t="shared" si="85"/>
        <v>-0.3189826846091941</v>
      </c>
      <c r="HG40" s="12">
        <f>IF(OR(HG6=0,HG7=0),0,HG7*HG6*HG6*HG6/HG10/HG12)</f>
        <v>-3.9008049587997577</v>
      </c>
      <c r="HH40" s="5"/>
      <c r="HI40" s="12">
        <f>IF(OR(HI6=0,HI7=0),0,HI7*HI6*HI6*HI6/HI10/HI12)</f>
        <v>-13.075499047277257</v>
      </c>
      <c r="HJ40" s="5"/>
      <c r="HK40" s="12">
        <f>IF(OR(HK6=0,HK7=0),0,HK7*HK6*HK6*HK6/HK10/HK12)</f>
        <v>-5.598802902123394</v>
      </c>
      <c r="HL40" s="8"/>
      <c r="HM40" s="12">
        <f>IF(OR(HM6=0,HM7=0),0,HM7*HM6*HM6*HM6/HM10/HM12)</f>
        <v>-16.82343240480599</v>
      </c>
      <c r="HO40" s="15">
        <f t="shared" si="86"/>
        <v>-0.32625735418987306</v>
      </c>
      <c r="HQ40" s="12">
        <f>IF(OR(HQ6=0,HQ7=0),0,HQ7*HQ6*HQ6*HQ6/HQ10/HQ12)</f>
        <v>-4.092141136489321</v>
      </c>
      <c r="HR40" s="5"/>
      <c r="HS40" s="12">
        <f>IF(OR(HS6=0,HS7=0),0,HS7*HS6*HS6*HS6/HS10/HS12)</f>
        <v>-14.16657042817318</v>
      </c>
      <c r="HT40" s="5"/>
      <c r="HU40" s="12">
        <f>IF(OR(HU6=0,HU7=0),0,HU7*HU6*HU6*HU6/HU10/HU12)</f>
        <v>-5.7130615598681125</v>
      </c>
      <c r="HV40" s="8"/>
      <c r="HW40" s="12">
        <f>IF(OR(HW6=0,HW7=0),0,HW7*HW6*HW6*HW6/HW10/HW12)</f>
        <v>-17.872871642870745</v>
      </c>
      <c r="HY40" s="15">
        <f t="shared" si="87"/>
        <v>-0.331898661167271</v>
      </c>
    </row>
    <row r="41" spans="1:233" ht="15.75">
      <c r="A41" s="47">
        <f t="shared" si="58"/>
        <v>8</v>
      </c>
      <c r="B41" s="35">
        <f t="shared" si="45"/>
        <v>0.6314166684237883</v>
      </c>
      <c r="C41" s="35">
        <f t="shared" si="46"/>
        <v>0.35463913432196364</v>
      </c>
      <c r="D41" s="35">
        <f t="shared" si="47"/>
        <v>0.3803029223343802</v>
      </c>
      <c r="E41" s="35">
        <f t="shared" si="48"/>
        <v>-0.15139339366899396</v>
      </c>
      <c r="F41" s="35">
        <f t="shared" si="49"/>
        <v>-0.554923535051793</v>
      </c>
      <c r="G41" s="35">
        <f t="shared" si="50"/>
        <v>0.18395005824987665</v>
      </c>
      <c r="H41" s="49">
        <f t="shared" si="59"/>
        <v>0.60941039311274</v>
      </c>
      <c r="I41" s="50">
        <f t="shared" si="60"/>
        <v>0.10078576839041029</v>
      </c>
      <c r="J41" s="68">
        <f t="shared" si="61"/>
        <v>0.7055999405494264</v>
      </c>
      <c r="K41" s="69">
        <f t="shared" si="62"/>
        <v>0.3284529002157916</v>
      </c>
      <c r="L41" s="70">
        <f t="shared" si="63"/>
        <v>-0.0676351826802589</v>
      </c>
      <c r="M41" s="49">
        <f t="shared" si="64"/>
        <v>0.5405083055296745</v>
      </c>
      <c r="N41" s="86">
        <f t="shared" si="51"/>
        <v>0.1685257874070576</v>
      </c>
      <c r="O41" s="93">
        <f t="shared" si="52"/>
        <v>1.0355154042595472E-05</v>
      </c>
      <c r="P41" s="87">
        <f t="shared" si="53"/>
        <v>1.856080368356204E-08</v>
      </c>
      <c r="Q41" s="87">
        <f t="shared" si="54"/>
        <v>-4.3840618300573546E-07</v>
      </c>
      <c r="R41" s="87">
        <f t="shared" si="55"/>
        <v>-1.2319797997764837E-05</v>
      </c>
      <c r="S41" s="88">
        <f t="shared" si="56"/>
        <v>1.0778961589505796E-05</v>
      </c>
      <c r="T41" s="94">
        <f t="shared" si="57"/>
        <v>9.796882578972842E-07</v>
      </c>
      <c r="U41" s="86">
        <f t="shared" si="65"/>
        <v>5.324461556518375E-06</v>
      </c>
      <c r="V41" s="50">
        <f t="shared" si="66"/>
        <v>-6.0957744523808305E-06</v>
      </c>
      <c r="X41" s="106" t="s">
        <v>121</v>
      </c>
      <c r="Y41" s="30">
        <f>IF(AND(Y7=0,Y8=0),-Y6,-Y6*Y6/Y10)</f>
        <v>0</v>
      </c>
      <c r="Z41" s="4"/>
      <c r="AA41" s="30">
        <f>IF(AND(AA7=0,AA8=0),-AA6,-AA6*AA6/AA10)</f>
        <v>0</v>
      </c>
      <c r="AB41" s="4"/>
      <c r="AC41" s="30">
        <f>IF(AND(AC7=0,AC8=0),-AC6,-AC6*AC6/AC10)</f>
        <v>0</v>
      </c>
      <c r="AD41" s="4"/>
      <c r="AE41" s="30">
        <f>IF(AND(AE7=0,AE8=0),-AE6,-AE6*AE6/AE10)</f>
        <v>0</v>
      </c>
      <c r="AG41" s="15">
        <f t="shared" si="67"/>
        <v>0</v>
      </c>
      <c r="AI41" s="30">
        <f>IF(AND(AI7=0,AI8=0),-AI6,-AI6*AI6/AI10)</f>
        <v>-0.06963106238227913</v>
      </c>
      <c r="AJ41" s="4"/>
      <c r="AK41" s="30">
        <f>IF(AND(AK7=0,AK8=0),-AK6,-AK6*AK6/AK10)</f>
        <v>-0.007390854128868035</v>
      </c>
      <c r="AL41" s="4"/>
      <c r="AM41" s="30">
        <f>IF(AND(AM7=0,AM8=0),-AM6,-AM6*AM6/AM10)</f>
        <v>-0.10411584125907071</v>
      </c>
      <c r="AN41" s="4"/>
      <c r="AO41" s="30">
        <f>IF(AND(AO7=0,AO8=0),-AO6,-AO6*AO6/AO10)</f>
        <v>-0.007413974398540614</v>
      </c>
      <c r="AQ41" s="15">
        <f t="shared" si="68"/>
        <v>0.00548474331446835</v>
      </c>
      <c r="AS41" s="30">
        <f>IF(AND(AS7=0,AS8=0),-AS6,-AS6*AS6/AS10)</f>
        <v>-0.2765204519281134</v>
      </c>
      <c r="AT41" s="4"/>
      <c r="AU41" s="30">
        <f>IF(AND(AU7=0,AU8=0),-AU6,-AU6*AU6/AU10)</f>
        <v>-0.029560994472915818</v>
      </c>
      <c r="AV41" s="4"/>
      <c r="AW41" s="30">
        <f>IF(AND(AW7=0,AW8=0),-AW6,-AW6*AW6/AW10)</f>
        <v>-0.40985241566284797</v>
      </c>
      <c r="AX41" s="4"/>
      <c r="AY41" s="30">
        <f>IF(AND(AY7=0,AY8=0),-AY6,-AY6*AY6/AY10)</f>
        <v>-0.029653452752212723</v>
      </c>
      <c r="BA41" s="15">
        <f t="shared" si="69"/>
        <v>0.021205725908352457</v>
      </c>
      <c r="BC41" s="30">
        <f>IF(AND(BC7=0,BC8=0),-BC6,-BC6*BC6/BC10)</f>
        <v>-0.6148682871166395</v>
      </c>
      <c r="BD41" s="4"/>
      <c r="BE41" s="30">
        <f>IF(AND(BE7=0,BE8=0),-BE6,-BE6*BE6/BE10)</f>
        <v>-0.06650315788017677</v>
      </c>
      <c r="BF41" s="4"/>
      <c r="BG41" s="30">
        <f>IF(AND(BG7=0,BG8=0),-BG6,-BG6*BG6/BG10)</f>
        <v>-0.8988771049900601</v>
      </c>
      <c r="BH41" s="4"/>
      <c r="BI41" s="30">
        <f>IF(AND(BI7=0,BI8=0),-BI6,-BI6*BI6/BI10)</f>
        <v>-0.06671110355769552</v>
      </c>
      <c r="BK41" s="15">
        <f t="shared" si="70"/>
        <v>0.04516831166376903</v>
      </c>
      <c r="BM41" s="30">
        <f>IF(AND(BM7=0,BM8=0),-BM6,-BM6*BM6/BM10)</f>
        <v>-1.0756682327245028</v>
      </c>
      <c r="BN41" s="4"/>
      <c r="BO41" s="30">
        <f>IF(AND(BO7=0,BO8=0),-BO6,-BO6*BO6/BO10)</f>
        <v>-0.11820524900880146</v>
      </c>
      <c r="BP41" s="4"/>
      <c r="BQ41" s="30">
        <f>IF(AND(BQ7=0,BQ8=0),-BQ6,-BQ6*BQ6/BQ10)</f>
        <v>-1.5449745586728563</v>
      </c>
      <c r="BR41" s="4"/>
      <c r="BS41" s="30">
        <f>IF(AND(BS7=0,BS8=0),-BS6,-BS6*BS6/BS10)</f>
        <v>-0.11857471771013497</v>
      </c>
      <c r="BU41" s="15">
        <f t="shared" si="71"/>
        <v>0.07463361882884172</v>
      </c>
      <c r="BW41" s="30">
        <f>IF(AND(BW7=0,BW8=0),-BW6,-BW6*BW6/BW10)</f>
        <v>-1.647556015797342</v>
      </c>
      <c r="BX41" s="4"/>
      <c r="BY41" s="30">
        <f>IF(AND(BY7=0,BY8=0),-BY6,-BY6*BY6/BY10)</f>
        <v>-0.18465035516770265</v>
      </c>
      <c r="BZ41" s="4"/>
      <c r="CA41" s="30">
        <f>IF(AND(CA7=0,CA8=0),-CA6,-CA6*CA6/CA10)</f>
        <v>-2.3186944788008415</v>
      </c>
      <c r="CB41" s="4"/>
      <c r="CC41" s="30">
        <f>IF(AND(CC7=0,CC8=0),-CC6,-CC6*CC6/CC10)</f>
        <v>-0.18522722357708238</v>
      </c>
      <c r="CE41" s="15">
        <f t="shared" si="72"/>
        <v>0.10672319242723771</v>
      </c>
      <c r="CG41" s="30">
        <f>IF(AND(CG7=0,CG8=0),-CG6,-CG6*CG6/CG10)</f>
        <v>-2.3177620079267416</v>
      </c>
      <c r="CH41" s="4"/>
      <c r="CI41" s="30">
        <f>IF(AND(CI7=0,CI8=0),-CI6,-CI6*CI6/CI10)</f>
        <v>-0.2658167670405814</v>
      </c>
      <c r="CJ41" s="4"/>
      <c r="CK41" s="30">
        <f>IF(AND(CK7=0,CK8=0),-CK6,-CK6*CK6/CK10)</f>
        <v>-3.191343891681141</v>
      </c>
      <c r="CL41" s="4"/>
      <c r="CM41" s="30">
        <f>IF(AND(CM7=0,CM8=0),-CM6,-CM6*CM6/CM10)</f>
        <v>-0.26664670804796403</v>
      </c>
      <c r="CO41" s="15">
        <f t="shared" si="73"/>
        <v>0.1389027857812426</v>
      </c>
      <c r="CQ41" s="30">
        <f>IF(AND(CQ7=0,CQ8=0),-CQ6,-CQ6*CQ6/CQ10)</f>
        <v>-3.0730215033864177</v>
      </c>
      <c r="CR41" s="4"/>
      <c r="CS41" s="30">
        <f>IF(AND(CS7=0,CS8=0),-CS6,-CS6*CS6/CS10)</f>
        <v>-0.3616780052407291</v>
      </c>
      <c r="CT41" s="4"/>
      <c r="CU41" s="30">
        <f>IF(AND(CU7=0,CU8=0),-CU6,-CU6*CU6/CU10)</f>
        <v>-4.137563243023341</v>
      </c>
      <c r="CV41" s="4"/>
      <c r="CW41" s="30">
        <f>IF(AND(CW7=0,CW8=0),-CW6,-CW6*CW6/CW10)</f>
        <v>-0.3628064435053178</v>
      </c>
      <c r="CY41" s="15">
        <f t="shared" si="74"/>
        <v>0.1692474834630785</v>
      </c>
      <c r="DA41" s="30">
        <f>IF(AND(DA7=0,DA8=0),-DA6,-DA6*DA6/DA10)</f>
        <v>-3.9003368661504334</v>
      </c>
      <c r="DB41" s="4"/>
      <c r="DC41" s="30">
        <f>IF(AND(DC7=0,DC8=0),-DC6,-DC6*DC6/DC10)</f>
        <v>-0.4722028526293582</v>
      </c>
      <c r="DD41" s="4"/>
      <c r="DE41" s="30">
        <f>IF(AND(DE7=0,DE8=0),-DE6,-DE6*DE6/DE10)</f>
        <v>-5.13646306499282</v>
      </c>
      <c r="DF41" s="4"/>
      <c r="DG41" s="30">
        <f>IF(AND(DG7=0,DG8=0),-DG6,-DG6*DG6/DG10)</f>
        <v>-0.47367492064906846</v>
      </c>
      <c r="DI41" s="15">
        <f t="shared" si="75"/>
        <v>0.19650130792925655</v>
      </c>
      <c r="DK41" s="30">
        <f>IF(AND(DK7=0,DK8=0),-DK6,-DK6*DK6/DK10)</f>
        <v>-4.787538408980888</v>
      </c>
      <c r="DL41" s="4"/>
      <c r="DM41" s="30">
        <f>IF(AND(DM7=0,DM8=0),-DM6,-DM6*DM6/DM10)</f>
        <v>-0.5973553923158568</v>
      </c>
      <c r="DN41" s="4"/>
      <c r="DO41" s="30">
        <f>IF(AND(DO7=0,DO8=0),-DO6,-DO6*DO6/DO10)</f>
        <v>-6.171708473851621</v>
      </c>
      <c r="DP41" s="4"/>
      <c r="DQ41" s="30">
        <f>IF(AND(DQ7=0,DQ8=0),-DQ6,-DQ6*DQ6/DQ10)</f>
        <v>-0.5992158870904475</v>
      </c>
      <c r="DS41" s="15">
        <f t="shared" si="76"/>
        <v>0.2200014009640338</v>
      </c>
      <c r="DU41" s="30">
        <f>IF(AND(DU7=0,DU8=0),-DU6,-DU6*DU6/DU10)</f>
        <v>-5.7236380703214245</v>
      </c>
      <c r="DV41" s="4"/>
      <c r="DW41" s="30">
        <f>IF(AND(DW7=0,DW8=0),-DW6,-DW6*DW6/DW10)</f>
        <v>-0.7370950512443553</v>
      </c>
      <c r="DX41" s="4"/>
      <c r="DY41" s="30">
        <f>IF(AND(DY7=0,DY8=0),-DY6,-DY6*DY6/DY10)</f>
        <v>-7.231015260621873</v>
      </c>
      <c r="DZ41" s="4"/>
      <c r="EA41" s="30">
        <f>IF(AND(EA7=0,EA8=0),-EA6,-EA6*EA6/EA10)</f>
        <v>-0.739388391617848</v>
      </c>
      <c r="EC41" s="15">
        <f t="shared" si="77"/>
        <v>0.23954153448365542</v>
      </c>
      <c r="EE41" s="30">
        <f>IF(AND(EE7=0,EE8=0),-EE6,-EE6*EE6/EE10)</f>
        <v>-6.699002041535024</v>
      </c>
      <c r="EF41" s="4"/>
      <c r="EG41" s="30">
        <f>IF(AND(EG7=0,EG8=0),-EG6,-EG6*EG6/EG10)</f>
        <v>-0.8913766492573849</v>
      </c>
      <c r="EH41" s="4"/>
      <c r="EI41" s="30">
        <f>IF(AND(EI7=0,EI8=0),-EI6,-EI6*EI6/EI10)</f>
        <v>-8.305418498960421</v>
      </c>
      <c r="EJ41" s="4"/>
      <c r="EK41" s="30">
        <f>IF(AND(EK7=0,EK8=0),-EK6,-EK6*EK6/EK10)</f>
        <v>-0.8941468340230126</v>
      </c>
      <c r="EM41" s="15">
        <f t="shared" si="78"/>
        <v>0.2552282312646956</v>
      </c>
      <c r="EO41" s="30">
        <f>IF(AND(EO7=0,EO8=0),-EO6,-EO6*EO6/EO10)</f>
        <v>-7.705383963087843</v>
      </c>
      <c r="EP41" s="4"/>
      <c r="EQ41" s="30">
        <f>IF(AND(EQ7=0,EQ8=0),-EQ6,-EQ6*EQ6/EQ10)</f>
        <v>-1.060150453514268</v>
      </c>
      <c r="ER41" s="4"/>
      <c r="ES41" s="30">
        <f>IF(AND(ES7=0,ES8=0),-ES6,-ES6*ES6/ES10)</f>
        <v>-9.388531679598842</v>
      </c>
      <c r="ET41" s="4"/>
      <c r="EU41" s="30">
        <f>IF(AND(EU7=0,EU8=0),-EU6,-EU6*EU6/EU10)</f>
        <v>-1.0634410203625297</v>
      </c>
      <c r="EW41" s="15">
        <f t="shared" si="79"/>
        <v>0.26735756905708646</v>
      </c>
      <c r="EY41" s="30">
        <f>IF(AND(EY7=0,EY8=0),-EY6,-EY6*EY6/EY10)</f>
        <v>-8.735862708467268</v>
      </c>
      <c r="EZ41" s="4"/>
      <c r="FA41" s="30">
        <f>IF(AND(FA7=0,FA8=0),-FA6,-FA6*FA6/FA10)</f>
        <v>-1.2433622381292415</v>
      </c>
      <c r="FB41" s="4"/>
      <c r="FC41" s="30">
        <f>IF(AND(FC7=0,FC8=0),-FC6,-FC6*FC6/FC10)</f>
        <v>-10.475899792616268</v>
      </c>
      <c r="FD41" s="4"/>
      <c r="FE41" s="30">
        <f>IF(AND(FE7=0,FE8=0),-FE6,-FE6*FE6/FE10)</f>
        <v>-1.2472162235167104</v>
      </c>
      <c r="FG41" s="15">
        <f t="shared" si="80"/>
        <v>0.27632212228050207</v>
      </c>
      <c r="FI41" s="30">
        <f>IF(AND(FI7=0,FI8=0),-FI6,-FI6*FI6/FI10)</f>
        <v>-9.78472329546663</v>
      </c>
      <c r="FJ41" s="4"/>
      <c r="FK41" s="30">
        <f>IF(AND(FK7=0,FK8=0),-FK6,-FK6*FK6/FK10)</f>
        <v>-1.4409533488822444</v>
      </c>
      <c r="FL41" s="4"/>
      <c r="FM41" s="30">
        <f>IF(AND(FM7=0,FM8=0),-FM6,-FM6*FM6/FM10)</f>
        <v>-11.564478490196501</v>
      </c>
      <c r="FN41" s="4"/>
      <c r="FO41" s="30">
        <f>IF(AND(FO7=0,FO8=0),-FO6,-FO6*FO6/FO10)</f>
        <v>-1.445413248895607</v>
      </c>
      <c r="FQ41" s="15">
        <f t="shared" si="81"/>
        <v>0.28254702160191547</v>
      </c>
      <c r="FS41" s="30">
        <f>IF(AND(FS7=0,FS8=0),-FS6,-FS6*FS6/FS10)</f>
        <v>-10.847310669042642</v>
      </c>
      <c r="FT41" s="4"/>
      <c r="FU41" s="30">
        <f>IF(AND(FU7=0,FU8=0),-FU6,-FU6*FU6/FU10)</f>
        <v>-1.6528607728438376</v>
      </c>
      <c r="FV41" s="4"/>
      <c r="FW41" s="30">
        <f>IF(AND(FW7=0,FW8=0),-FW6,-FW6*FW6/FW10)</f>
        <v>-12.6522350350995</v>
      </c>
      <c r="FX41" s="4"/>
      <c r="FY41" s="30">
        <f>IF(AND(FY7=0,FY8=0),-FY6,-FY6*FY6/FY10)</f>
        <v>-1.6579685051302324</v>
      </c>
      <c r="GA41" s="15">
        <f t="shared" si="82"/>
        <v>0.2864497139235846</v>
      </c>
      <c r="GC41" s="30">
        <f>IF(AND(GC7=0,GC8=0),-GC6,-GC6*GC6/GC10)</f>
        <v>-11.919877047800801</v>
      </c>
      <c r="GD41" s="4"/>
      <c r="GE41" s="30">
        <f>IF(AND(GE7=0,GE8=0),-GE6,-GE6*GE6/GE10)</f>
        <v>-1.879017212744905</v>
      </c>
      <c r="GF41" s="4"/>
      <c r="GG41" s="30">
        <f>IF(AND(GG7=0,GG8=0),-GG6,-GG6*GG6/GG10)</f>
        <v>-13.737852150662524</v>
      </c>
      <c r="GH41" s="4"/>
      <c r="GI41" s="30">
        <f>IF(AND(GI7=0,GI8=0),-GI6,-GI6*GI6/GI10)</f>
        <v>-1.8848140795760062</v>
      </c>
      <c r="GK41" s="15">
        <f t="shared" si="83"/>
        <v>0.288417124027825</v>
      </c>
      <c r="GM41" s="30">
        <f>IF(AND(GM7=0,GM8=0),-GM6,-GM6*GM6/GM10)</f>
        <v>-12.999435807375095</v>
      </c>
      <c r="GN41" s="4"/>
      <c r="GO41" s="30">
        <f>IF(AND(GO7=0,GO8=0),-GO6,-GO6*GO6/GO10)</f>
        <v>-2.1193511659116466</v>
      </c>
      <c r="GP41" s="4"/>
      <c r="GQ41" s="30">
        <f>IF(AND(GQ7=0,GQ8=0),-GQ6,-GQ6*GQ6/GQ10)</f>
        <v>-14.820512820512821</v>
      </c>
      <c r="GR41" s="4"/>
      <c r="GS41" s="30">
        <f>IF(AND(GS7=0,GS8=0),-GS6,-GS6*GS6/GS10)</f>
        <v>-2.1258778184451343</v>
      </c>
      <c r="GU41" s="15">
        <f t="shared" si="84"/>
        <v>0.28879465937934584</v>
      </c>
      <c r="GW41" s="30">
        <f>IF(AND(GW7=0,GW8=0),-GW6,-GW6*GW6/GW10)</f>
        <v>-14.083629025171689</v>
      </c>
      <c r="GX41" s="4"/>
      <c r="GY41" s="30">
        <f>IF(AND(GY7=0,GY8=0),-GY6,-GY6*GY6/GY10)</f>
        <v>-2.373787007576982</v>
      </c>
      <c r="GZ41" s="4"/>
      <c r="HA41" s="30">
        <f>IF(AND(HA7=0,HA8=0),-HA6,-HA6*HA6/HA10)</f>
        <v>-15.899746115906092</v>
      </c>
      <c r="HB41" s="4"/>
      <c r="HC41" s="30">
        <f>IF(AND(HC7=0,HC8=0),-HC6,-HC6*HC6/HC10)</f>
        <v>-2.381083411375036</v>
      </c>
      <c r="HE41" s="15">
        <f t="shared" si="85"/>
        <v>0.2878827534927978</v>
      </c>
      <c r="HG41" s="30">
        <f>IF(AND(HG7=0,HG8=0),-HG6,-HG6*HG6/HG10)</f>
        <v>-15.17061176645996</v>
      </c>
      <c r="HH41" s="4"/>
      <c r="HI41" s="30">
        <f>IF(AND(HI7=0,HI8=0),-HI6,-HI6*HI6/HI10)</f>
        <v>-2.642245078370797</v>
      </c>
      <c r="HJ41" s="4"/>
      <c r="HK41" s="30">
        <f>IF(AND(HK7=0,HK8=0),-HK6,-HK6*HK6/HK10)</f>
        <v>-16.975317821663598</v>
      </c>
      <c r="HL41" s="4"/>
      <c r="HM41" s="30">
        <f>IF(AND(HM7=0,HM8=0),-HM6,-HM6*HM6/HM10)</f>
        <v>-2.6503504802311286</v>
      </c>
      <c r="HO41" s="15">
        <f t="shared" si="86"/>
        <v>0.285937874741716</v>
      </c>
      <c r="HQ41" s="30">
        <f>IF(AND(HQ7=0,HQ8=0),-HQ6,-HQ6*HQ6/HQ10)</f>
        <v>-16.258953622658463</v>
      </c>
      <c r="HR41" s="4"/>
      <c r="HS41" s="30">
        <f>IF(AND(HS7=0,HS8=0),-HS6,-HS6*HS6/HS10)</f>
        <v>-2.9246417757836003</v>
      </c>
      <c r="HT41" s="4"/>
      <c r="HU41" s="30">
        <f>IF(AND(HU7=0,HU8=0),-HU6,-HU6*HU6/HU10)</f>
        <v>-18.04715339179766</v>
      </c>
      <c r="HV41" s="4"/>
      <c r="HW41" s="30">
        <f>IF(AND(HW7=0,HW8=0),-HW6,-HW6*HW6/HW10)</f>
        <v>-2.933594671934229</v>
      </c>
      <c r="HY41" s="15">
        <f t="shared" si="87"/>
        <v>0.2831759348169284</v>
      </c>
    </row>
    <row r="42" spans="1:233" ht="15.75">
      <c r="A42" s="47">
        <f t="shared" si="58"/>
        <v>9</v>
      </c>
      <c r="B42" s="35">
        <f t="shared" si="45"/>
        <v>0.6390008723027244</v>
      </c>
      <c r="C42" s="35">
        <f t="shared" si="46"/>
        <v>0.32284578186739715</v>
      </c>
      <c r="D42" s="35">
        <f t="shared" si="47"/>
        <v>0.4436809012573564</v>
      </c>
      <c r="E42" s="35">
        <f t="shared" si="48"/>
        <v>-0.16128787276930484</v>
      </c>
      <c r="F42" s="35">
        <f t="shared" si="49"/>
        <v>-0.5930032569348525</v>
      </c>
      <c r="G42" s="35">
        <f t="shared" si="50"/>
        <v>0.19838998851765524</v>
      </c>
      <c r="H42" s="49">
        <f t="shared" si="59"/>
        <v>0.6025176916595578</v>
      </c>
      <c r="I42" s="50">
        <f t="shared" si="60"/>
        <v>0.11774415094249163</v>
      </c>
      <c r="J42" s="68">
        <f t="shared" si="61"/>
        <v>0.7063394077922555</v>
      </c>
      <c r="K42" s="69">
        <f t="shared" si="62"/>
        <v>0.2929840722961691</v>
      </c>
      <c r="L42" s="70">
        <f t="shared" si="63"/>
        <v>-0.073923188778933</v>
      </c>
      <c r="M42" s="49">
        <f t="shared" si="64"/>
        <v>0.5251979230146191</v>
      </c>
      <c r="N42" s="86">
        <f t="shared" si="51"/>
        <v>0.18475143325704063</v>
      </c>
      <c r="O42" s="93">
        <f t="shared" si="52"/>
        <v>1.1552921819400473E-05</v>
      </c>
      <c r="P42" s="87">
        <f t="shared" si="53"/>
        <v>2.07077087389891E-08</v>
      </c>
      <c r="Q42" s="87">
        <f t="shared" si="54"/>
        <v>-4.891160804149226E-07</v>
      </c>
      <c r="R42" s="87">
        <f t="shared" si="55"/>
        <v>-1.2128681447239884E-05</v>
      </c>
      <c r="S42" s="88">
        <f t="shared" si="56"/>
        <v>1.0403881607577296E-05</v>
      </c>
      <c r="T42" s="94">
        <f t="shared" si="57"/>
        <v>9.556741504552339E-07</v>
      </c>
      <c r="U42" s="86">
        <f t="shared" si="65"/>
        <v>5.707084673876307E-06</v>
      </c>
      <c r="V42" s="50">
        <f t="shared" si="66"/>
        <v>-5.254252626920383E-06</v>
      </c>
      <c r="X42" s="106" t="s">
        <v>122</v>
      </c>
      <c r="Y42" s="12">
        <f>IF(OR(Y6=0,Y7=0),0,Y6*Y6*Y7/(Y8+Y10)/Y10)+IF(OR(Y6=0,Y7=0,Y8=0),0,Y6*Y6*Y7*Y8*(1/Y11+1/Y12)/Y10)-IF(Y6=0,0,Y6*ATAN(Y7*Y8/Y6/Y10))</f>
        <v>0</v>
      </c>
      <c r="AA42" s="12">
        <f>IF(OR(AA6=0,AA7=0),0,AA6*AA6*AA7/(AA8+AA10)/AA10)+IF(OR(AA6=0,AA7=0,AA8=0),0,AA6*AA6*AA7*AA8*(1/AA11+1/AA12)/AA10)-IF(AA6=0,0,AA6*ATAN(AA7*AA8/AA6/AA10))</f>
        <v>0</v>
      </c>
      <c r="AC42" s="12">
        <f>IF(OR(AC6=0,AC7=0),0,AC6*AC6*AC7/(AC8+AC10)/AC10)+IF(OR(AC6=0,AC7=0,AC8=0),0,AC6*AC6*AC7*AC8*(1/AC11+1/AC12)/AC10)-IF(AC6=0,0,AC6*ATAN(AC7*AC8/AC6/AC10))</f>
        <v>0</v>
      </c>
      <c r="AE42" s="12">
        <f>IF(OR(AE6=0,AE7=0),0,AE6*AE6*AE7/(AE8+AE10)/AE10)+IF(OR(AE6=0,AE7=0,AE8=0),0,AE6*AE6*AE7*AE8*(1/AE11+1/AE12)/AE10)-IF(AE6=0,0,AE6*ATAN(AE7*AE8/AE6/AE10))</f>
        <v>0</v>
      </c>
      <c r="AG42" s="15">
        <f t="shared" si="67"/>
        <v>0</v>
      </c>
      <c r="AI42" s="12">
        <f>IF(OR(AI6=0,AI7=0),0,AI6*AI6*AI7/(AI8+AI10)/AI10)+IF(OR(AI6=0,AI7=0,AI8=0),0,AI6*AI6*AI7*AI8*(1/AI11+1/AI12)/AI10)-IF(AI6=0,0,AI6*ATAN(AI7*AI8/AI6/AI10))</f>
        <v>1.22937099207776</v>
      </c>
      <c r="AK42" s="12">
        <f>IF(OR(AK6=0,AK7=0),0,AK6*AK6*AK7/(AK8+AK10)/AK10)+IF(OR(AK6=0,AK7=0,AK8=0),0,AK6*AK6*AK7*AK8*(1/AK11+1/AK12)/AK10)-IF(AK6=0,0,AK6*ATAN(AK7*AK8/AK6/AK10))</f>
        <v>1.4040512217037646</v>
      </c>
      <c r="AM42" s="12">
        <f>IF(OR(AM6=0,AM7=0),0,AM6*AM6*AM7/(AM8+AM10)/AM10)+IF(OR(AM6=0,AM7=0,AM8=0),0,AM6*AM6*AM7*AM8*(1/AM11+1/AM12)/AM10)-IF(AM6=0,0,AM6*ATAN(AM7*AM8/AM6/AM10))</f>
        <v>-1.3932262059834861</v>
      </c>
      <c r="AO42" s="12">
        <f>IF(OR(AO6=0,AO7=0),0,AO6*AO6*AO7/(AO8+AO10)/AO10)+IF(OR(AO6=0,AO7=0,AO8=0),0,AO6*AO6*AO7*AO8*(1/AO11+1/AO12)/AO10)-IF(AO6=0,0,AO6*ATAN(AO7*AO8/AO6/AO10))</f>
        <v>-1.275280167027131</v>
      </c>
      <c r="AQ42" s="15">
        <f t="shared" si="68"/>
        <v>-0.009029526887392801</v>
      </c>
      <c r="AS42" s="12">
        <f>IF(OR(AS6=0,AS7=0),0,AS6*AS6*AS7/(AS8+AS10)/AS10)+IF(OR(AS6=0,AS7=0,AS8=0),0,AS6*AS6*AS7*AS8*(1/AS11+1/AS12)/AS10)-IF(AS6=0,0,AS6*ATAN(AS7*AS8/AS6/AS10))</f>
        <v>1.8236563458262953</v>
      </c>
      <c r="AU42" s="12">
        <f>IF(OR(AU6=0,AU7=0),0,AU6*AU6*AU7/(AU8+AU10)/AU10)+IF(OR(AU6=0,AU7=0,AU8=0),0,AU6*AU6*AU7*AU8*(1/AU11+1/AU12)/AU10)-IF(AU6=0,0,AU6*ATAN(AU7*AU8/AU6/AU10))</f>
        <v>2.482579103088098</v>
      </c>
      <c r="AW42" s="12">
        <f>IF(OR(AW6=0,AW7=0),0,AW6*AW6*AW7/(AW8+AW10)/AW10)+IF(OR(AW6=0,AW7=0,AW8=0),0,AW6*AW6*AW7*AW8*(1/AW11+1/AW12)/AW10)-IF(AW6=0,0,AW6*ATAN(AW7*AW8/AW6/AW10))</f>
        <v>-2.456191128550886</v>
      </c>
      <c r="AY42" s="12">
        <f>IF(OR(AY6=0,AY7=0),0,AY6*AY6*AY7/(AY8+AY10)/AY10)+IF(OR(AY6=0,AY7=0,AY8=0),0,AY6*AY6*AY7*AY8*(1/AY11+1/AY12)/AY10)-IF(AY6=0,0,AY6*ATAN(AY7*AY8/AY6/AY10))</f>
        <v>-2.0121164659306294</v>
      </c>
      <c r="BA42" s="15">
        <f t="shared" si="69"/>
        <v>-0.03419413627607741</v>
      </c>
      <c r="BC42" s="12">
        <f>IF(OR(BC6=0,BC7=0),0,BC6*BC6*BC7/(BC8+BC10)/BC10)+IF(OR(BC6=0,BC7=0,BC8=0),0,BC6*BC6*BC7*BC8*(1/BC11+1/BC12)/BC10)-IF(BC6=0,0,BC6*ATAN(BC7*BC8/BC6/BC10))</f>
        <v>1.9052301826891065</v>
      </c>
      <c r="BE42" s="12">
        <f>IF(OR(BE6=0,BE7=0),0,BE6*BE6*BE7/(BE8+BE10)/BE10)+IF(OR(BE6=0,BE7=0,BE8=0),0,BE6*BE6*BE7*BE8*(1/BE11+1/BE12)/BE10)-IF(BE6=0,0,BE6*ATAN(BE7*BE8/BE6/BE10))</f>
        <v>3.2581820207522103</v>
      </c>
      <c r="BG42" s="12">
        <f>IF(OR(BG6=0,BG7=0),0,BG6*BG6*BG7/(BG8+BG10)/BG10)+IF(OR(BG6=0,BG7=0,BG8=0),0,BG6*BG6*BG7*BG8*(1/BG11+1/BG12)/BG10)-IF(BG6=0,0,BG6*ATAN(BG7*BG8/BG6/BG10))</f>
        <v>-3.2501060193025326</v>
      </c>
      <c r="BI42" s="12">
        <f>IF(OR(BI6=0,BI7=0),0,BI6*BI6*BI7/(BI8+BI10)/BI10)+IF(OR(BI6=0,BI7=0,BI8=0),0,BI6*BI6*BI7*BI8*(1/BI11+1/BI12)/BI10)-IF(BI6=0,0,BI6*ATAN(BI7*BI8/BI6/BI10))</f>
        <v>-2.3404724836684867</v>
      </c>
      <c r="BK42" s="15">
        <f t="shared" si="70"/>
        <v>-0.07055629919469236</v>
      </c>
      <c r="BM42" s="12">
        <f>IF(OR(BM6=0,BM7=0),0,BM6*BM6*BM7/(BM8+BM10)/BM10)+IF(OR(BM6=0,BM7=0,BM8=0),0,BM6*BM6*BM7*BM8*(1/BM11+1/BM12)/BM10)-IF(BM6=0,0,BM6*ATAN(BM7*BM8/BM6/BM10))</f>
        <v>1.6250466976084148</v>
      </c>
      <c r="BO42" s="12">
        <f>IF(OR(BO6=0,BO7=0),0,BO6*BO6*BO7/(BO8+BO10)/BO10)+IF(OR(BO6=0,BO7=0,BO8=0),0,BO6*BO6*BO7*BO8*(1/BO11+1/BO12)/BO10)-IF(BO6=0,0,BO6*ATAN(BO7*BO8/BO6/BO10))</f>
        <v>3.764586762361146</v>
      </c>
      <c r="BQ42" s="12">
        <f>IF(OR(BQ6=0,BQ7=0),0,BQ6*BQ6*BQ7/(BQ8+BQ10)/BQ10)+IF(OR(BQ6=0,BQ7=0,BQ8=0),0,BQ6*BQ6*BQ7*BQ8*(1/BQ11+1/BQ12)/BQ10)-IF(BQ6=0,0,BQ6*ATAN(BQ7*BQ8/BQ6/BQ10))</f>
        <v>-3.845263970772453</v>
      </c>
      <c r="BS42" s="12">
        <f>IF(OR(BS6=0,BS7=0),0,BS6*BS6*BS7/(BS8+BS10)/BS10)+IF(OR(BS6=0,BS7=0,BS8=0),0,BS6*BS6*BS7*BS8*(1/BS11+1/BS12)/BS10)-IF(BS6=0,0,BS6*ATAN(BS7*BS8/BS6/BS10))</f>
        <v>-2.409814568083226</v>
      </c>
      <c r="BU42" s="15">
        <f t="shared" si="71"/>
        <v>-0.11205950925225196</v>
      </c>
      <c r="BW42" s="12">
        <f>IF(OR(BW6=0,BW7=0),0,BW6*BW6*BW7/(BW8+BW10)/BW10)+IF(OR(BW6=0,BW7=0,BW8=0),0,BW6*BW6*BW7*BW8*(1/BW11+1/BW12)/BW10)-IF(BW6=0,0,BW6*ATAN(BW7*BW8/BW6/BW10))</f>
        <v>1.1220966185224284</v>
      </c>
      <c r="BY42" s="12">
        <f>IF(OR(BY6=0,BY7=0),0,BY6*BY6*BY7/(BY8+BY10)/BY10)+IF(OR(BY6=0,BY7=0,BY8=0),0,BY6*BY6*BY7*BY8*(1/BY11+1/BY12)/BY10)-IF(BY6=0,0,BY6*ATAN(BY7*BY8/BY6/BY10))</f>
        <v>4.041960350296234</v>
      </c>
      <c r="CA42" s="12">
        <f>IF(OR(CA6=0,CA7=0),0,CA6*CA6*CA7/(CA8+CA10)/CA10)+IF(OR(CA6=0,CA7=0,CA8=0),0,CA6*CA6*CA7*CA8*(1/CA11+1/CA12)/CA10)-IF(CA6=0,0,CA6*ATAN(CA7*CA8/CA6/CA10))</f>
        <v>-4.301098840624563</v>
      </c>
      <c r="CC42" s="12">
        <f>IF(OR(CC6=0,CC7=0),0,CC6*CC6*CC7/(CC8+CC10)/CC10)+IF(OR(CC6=0,CC7=0,CC8=0),0,CC6*CC6*CC7*CC8*(1/CC11+1/CC12)/CC10)-IF(CC6=0,0,CC6*ATAN(CC7*CC8/CC6/CC10))</f>
        <v>-2.344456248160029</v>
      </c>
      <c r="CE42" s="15">
        <f t="shared" si="72"/>
        <v>-0.1533014056116777</v>
      </c>
      <c r="CG42" s="12">
        <f>IF(OR(CG6=0,CG7=0),0,CG6*CG6*CG7/(CG8+CG10)/CG10)+IF(OR(CG6=0,CG7=0,CG8=0),0,CG6*CG6*CG7*CG8*(1/CG11+1/CG12)/CG10)-IF(CG6=0,0,CG6*ATAN(CG7*CG8/CG6/CG10))</f>
        <v>0.5037973999300291</v>
      </c>
      <c r="CI42" s="12">
        <f>IF(OR(CI6=0,CI7=0),0,CI6*CI6*CI7/(CI8+CI10)/CI10)+IF(OR(CI6=0,CI7=0,CI8=0),0,CI6*CI6*CI7*CI8*(1/CI11+1/CI12)/CI10)-IF(CI6=0,0,CI6*ATAN(CI7*CI8/CI6/CI10))</f>
        <v>4.132211253281015</v>
      </c>
      <c r="CK42" s="12">
        <f>IF(OR(CK6=0,CK7=0),0,CK6*CK6*CK7/(CK8+CK10)/CK10)+IF(OR(CK6=0,CK7=0,CK8=0),0,CK6*CK6*CK7*CK8*(1/CK11+1/CK12)/CK10)-IF(CK6=0,0,CK6*ATAN(CK7*CK8/CK6/CK10))</f>
        <v>-4.660187288131093</v>
      </c>
      <c r="CM42" s="12">
        <f>IF(OR(CM6=0,CM7=0),0,CM6*CM6*CM7/(CM8+CM10)/CM10)+IF(OR(CM6=0,CM7=0,CM8=0),0,CM6*CM6*CM7*CM8*(1/CM11+1/CM12)/CM10)-IF(CM6=0,0,CM6*ATAN(CM7*CM8/CM6/CM10))</f>
        <v>-2.2285302181242232</v>
      </c>
      <c r="CO42" s="15">
        <f t="shared" si="73"/>
        <v>-0.1904697577479725</v>
      </c>
      <c r="CQ42" s="12">
        <f>IF(OR(CQ6=0,CQ7=0),0,CQ6*CQ6*CQ7/(CQ8+CQ10)/CQ10)+IF(OR(CQ6=0,CQ7=0,CQ8=0),0,CQ6*CQ6*CQ7*CQ8*(1/CQ11+1/CQ12)/CQ10)-IF(CQ6=0,0,CQ6*ATAN(CQ7*CQ8/CQ6/CQ10))</f>
        <v>-0.15598485746152324</v>
      </c>
      <c r="CS42" s="12">
        <f>IF(OR(CS6=0,CS7=0),0,CS6*CS6*CS7/(CS8+CS10)/CS10)+IF(OR(CS6=0,CS7=0,CS8=0),0,CS6*CS6*CS7*CS8*(1/CS11+1/CS12)/CS10)-IF(CS6=0,0,CS6*ATAN(CS7*CS8/CS6/CS10))</f>
        <v>4.075180671670532</v>
      </c>
      <c r="CU42" s="12">
        <f>IF(OR(CU6=0,CU7=0),0,CU6*CU6*CU7/(CU8+CU10)/CU10)+IF(OR(CU6=0,CU7=0,CU8=0),0,CU6*CU6*CU7*CU8*(1/CU11+1/CU12)/CU10)-IF(CU6=0,0,CU6*ATAN(CU7*CU8/CU6/CU10))</f>
        <v>-4.9506614354719884</v>
      </c>
      <c r="CW42" s="12">
        <f>IF(OR(CW6=0,CW7=0),0,CW6*CW6*CW7/(CW8+CW10)/CW10)+IF(OR(CW6=0,CW7=0,CW8=0),0,CW6*CW6*CW7*CW8*(1/CW11+1/CW12)/CW10)-IF(CW6=0,0,CW6*ATAN(CW7*CW8/CW6/CW10))</f>
        <v>-2.110963249037407</v>
      </c>
      <c r="CY42" s="15">
        <f t="shared" si="74"/>
        <v>-0.2214589057412473</v>
      </c>
      <c r="DA42" s="12">
        <f>IF(OR(DA6=0,DA7=0),0,DA6*DA6*DA7/(DA8+DA10)/DA10)+IF(OR(DA6=0,DA7=0,DA8=0),0,DA6*DA6*DA7*DA8*(1/DA11+1/DA12)/DA10)-IF(DA6=0,0,DA6*ATAN(DA7*DA8/DA6/DA10))</f>
        <v>-0.8106731016518225</v>
      </c>
      <c r="DC42" s="12">
        <f>IF(OR(DC6=0,DC7=0),0,DC6*DC6*DC7/(DC8+DC10)/DC10)+IF(OR(DC6=0,DC7=0,DC8=0),0,DC6*DC6*DC7*DC8*(1/DC11+1/DC12)/DC10)-IF(DC6=0,0,DC6*ATAN(DC7*DC8/DC6/DC10))</f>
        <v>3.9061453993449016</v>
      </c>
      <c r="DE42" s="12">
        <f>IF(OR(DE6=0,DE7=0),0,DE6*DE6*DE7/(DE8+DE10)/DE10)+IF(OR(DE6=0,DE7=0,DE8=0),0,DE6*DE6*DE7*DE8*(1/DE11+1/DE12)/DE10)-IF(DE6=0,0,DE6*ATAN(DE7*DE8/DE6/DE10))</f>
        <v>-5.190711518740535</v>
      </c>
      <c r="DG42" s="12">
        <f>IF(OR(DG6=0,DG7=0),0,DG6*DG6*DG7/(DG8+DG10)/DG10)+IF(OR(DG6=0,DG7=0,DG8=0),0,DG6*DG6*DG7*DG8*(1/DG11+1/DG12)/DG10)-IF(DG6=0,0,DG6*ATAN(DG7*DG8/DG6/DG10))</f>
        <v>-2.016615170998156</v>
      </c>
      <c r="DI42" s="15">
        <f t="shared" si="75"/>
        <v>-0.2455318565078015</v>
      </c>
      <c r="DK42" s="12">
        <f>IF(OR(DK6=0,DK7=0),0,DK6*DK6*DK7/(DK8+DK10)/DK10)+IF(OR(DK6=0,DK7=0,DK8=0),0,DK6*DK6*DK7*DK8*(1/DK11+1/DK12)/DK10)-IF(DK6=0,0,DK6*ATAN(DK7*DK8/DK6/DK10))</f>
        <v>-1.4331811993557846</v>
      </c>
      <c r="DM42" s="12">
        <f>IF(OR(DM6=0,DM7=0),0,DM6*DM6*DM7/(DM8+DM10)/DM10)+IF(OR(DM6=0,DM7=0,DM8=0),0,DM6*DM6*DM7*DM8*(1/DM11+1/DM12)/DM10)-IF(DM6=0,0,DM6*ATAN(DM7*DM8/DM6/DM10))</f>
        <v>3.6546155149726003</v>
      </c>
      <c r="DO42" s="12">
        <f>IF(OR(DO6=0,DO7=0),0,DO6*DO6*DO7/(DO8+DO10)/DO10)+IF(OR(DO6=0,DO7=0,DO8=0),0,DO6*DO6*DO7*DO8*(1/DO11+1/DO12)/DO10)-IF(DO6=0,0,DO6*ATAN(DO7*DO8/DO6/DO10))</f>
        <v>-5.3923069041473495</v>
      </c>
      <c r="DQ42" s="12">
        <f>IF(OR(DQ6=0,DQ7=0),0,DQ6*DQ6*DQ7/(DQ8+DQ10)/DQ10)+IF(OR(DQ6=0,DQ7=0,DQ8=0),0,DQ6*DQ6*DQ7*DQ8*(1/DQ11+1/DQ12)/DQ10)-IF(DQ6=0,0,DQ6*ATAN(DQ7*DQ8/DQ6/DQ10))</f>
        <v>-1.956118994293918</v>
      </c>
      <c r="DS42" s="15">
        <f t="shared" si="76"/>
        <v>-0.2628617052862845</v>
      </c>
      <c r="DU42" s="12">
        <f>IF(OR(DU6=0,DU7=0),0,DU6*DU6*DU7/(DU8+DU10)/DU10)+IF(OR(DU6=0,DU7=0,DU8=0),0,DU6*DU6*DU7*DU8*(1/DU11+1/DU12)/DU10)-IF(DU6=0,0,DU6*ATAN(DU7*DU8/DU6/DU10))</f>
        <v>-2.0093789807340325</v>
      </c>
      <c r="DW42" s="12">
        <f>IF(OR(DW6=0,DW7=0),0,DW6*DW6*DW7/(DW8+DW10)/DW10)+IF(OR(DW6=0,DW7=0,DW8=0),0,DW6*DW6*DW7*DW8*(1/DW11+1/DW12)/DW10)-IF(DW6=0,0,DW6*ATAN(DW7*DW8/DW6/DW10))</f>
        <v>3.3441465530262597</v>
      </c>
      <c r="DY42" s="12">
        <f>IF(OR(DY6=0,DY7=0),0,DY6*DY6*DY7/(DY8+DY10)/DY10)+IF(OR(DY6=0,DY7=0,DY8=0),0,DY6*DY6*DY7*DY8*(1/DY11+1/DY12)/DY10)-IF(DY6=0,0,DY6*ATAN(DY7*DY8/DY6/DY10))</f>
        <v>-5.5636343430164965</v>
      </c>
      <c r="EA42" s="12">
        <f>IF(OR(EA6=0,EA7=0),0,EA6*EA6*EA7/(EA8+EA10)/EA10)+IF(OR(EA6=0,EA7=0,EA8=0),0,EA6*EA6*EA7*EA8*(1/EA11+1/EA12)/EA10)-IF(EA6=0,0,EA6*ATAN(EA7*EA8/EA6/EA10))</f>
        <v>-1.9325244454639678</v>
      </c>
      <c r="EC42" s="15">
        <f t="shared" si="77"/>
        <v>-0.2741309625612373</v>
      </c>
      <c r="EE42" s="12">
        <f>IF(OR(EE6=0,EE7=0),0,EE6*EE6*EE7/(EE8+EE10)/EE10)+IF(OR(EE6=0,EE7=0,EE8=0),0,EE6*EE6*EE7*EE8*(1/EE11+1/EE12)/EE10)-IF(EE6=0,0,EE6*ATAN(EE7*EE8/EE6/EE10))</f>
        <v>-2.5333614562327504</v>
      </c>
      <c r="EG42" s="12">
        <f>IF(OR(EG6=0,EG7=0),0,EG6*EG6*EG7/(EG8+EG10)/EG10)+IF(OR(EG6=0,EG7=0,EG8=0),0,EG6*EG6*EG7*EG8*(1/EG11+1/EG12)/EG10)-IF(EG6=0,0,EG6*ATAN(EG7*EG8/EG6/EG10))</f>
        <v>2.9928042604633287</v>
      </c>
      <c r="EI42" s="12">
        <f>IF(OR(EI6=0,EI7=0),0,EI6*EI6*EI7/(EI8+EI10)/EI10)+IF(OR(EI6=0,EI7=0,EI8=0),0,EI6*EI6*EI7*EI8*(1/EI11+1/EI12)/EI10)-IF(EI6=0,0,EI6*ATAN(EI7*EI8/EI6/EI10))</f>
        <v>-5.710552191544073</v>
      </c>
      <c r="EK42" s="12">
        <f>IF(OR(EK6=0,EK7=0),0,EK6*EK6*EK7/(EK8+EK10)/EK10)+IF(OR(EK6=0,EK7=0,EK8=0),0,EK6*EK6*EK7*EK8*(1/EK11+1/EK12)/EK10)-IF(EK6=0,0,EK6*ATAN(EK7*EK8/EK6/EK10))</f>
        <v>-1.945211959738316</v>
      </c>
      <c r="EM42" s="15">
        <f t="shared" si="78"/>
        <v>-0.28024407984247823</v>
      </c>
      <c r="EO42" s="12">
        <f>IF(OR(EO6=0,EO7=0),0,EO6*EO6*EO7/(EO8+EO10)/EO10)+IF(OR(EO6=0,EO7=0,EO8=0),0,EO6*EO6*EO7*EO8*(1/EO11+1/EO12)/EO10)-IF(EO6=0,0,EO6*ATAN(EO7*EO8/EO6/EO10))</f>
        <v>-3.0042426242142497</v>
      </c>
      <c r="EQ42" s="12">
        <f>IF(OR(EQ6=0,EQ7=0),0,EQ6*EQ6*EQ7/(EQ8+EQ10)/EQ10)+IF(OR(EQ6=0,EQ7=0,EQ8=0),0,EQ6*EQ6*EQ7*EQ8*(1/EQ11+1/EQ12)/EQ10)-IF(EQ6=0,0,EQ6*ATAN(EQ7*EQ8/EQ6/EQ10))</f>
        <v>2.6139591663839035</v>
      </c>
      <c r="ES42" s="12">
        <f>IF(OR(ES6=0,ES7=0),0,ES6*ES6*ES7/(ES8+ES10)/ES10)+IF(OR(ES6=0,ES7=0,ES8=0),0,ES6*ES6*ES7*ES8*(1/ES11+1/ES12)/ES10)-IF(ES6=0,0,ES6*ATAN(ES7*ES8/ES6/ES10))</f>
        <v>-5.83743198142669</v>
      </c>
      <c r="EU42" s="12">
        <f>IF(OR(EU6=0,EU7=0),0,EU6*EU6*EU7/(EU8+EU10)/EU10)+IF(OR(EU6=0,EU7=0,EU8=0),0,EU6*EU6*EU7*EU8*(1/EU11+1/EU12)/EU10)-IF(EU6=0,0,EU6*ATAN(EU7*EU8/EU6/EU10))</f>
        <v>-1.9920098574458684</v>
      </c>
      <c r="EW42" s="15">
        <f t="shared" si="79"/>
        <v>-0.2821466469549507</v>
      </c>
      <c r="EY42" s="12">
        <f>IF(OR(EY6=0,EY7=0),0,EY6*EY6*EY7/(EY8+EY10)/EY10)+IF(OR(EY6=0,EY7=0,EY8=0),0,EY6*EY6*EY7*EY8*(1/EY11+1/EY12)/EY10)-IF(EY6=0,0,EY6*ATAN(EY7*EY8/EY6/EY10))</f>
        <v>-3.424051879734451</v>
      </c>
      <c r="FA42" s="12">
        <f>IF(OR(FA6=0,FA7=0),0,FA6*FA6*FA7/(FA8+FA10)/FA10)+IF(OR(FA6=0,FA7=0,FA8=0),0,FA6*FA6*FA7*FA8*(1/FA11+1/FA12)/FA10)-IF(FA6=0,0,FA6*ATAN(FA7*FA8/FA6/FA10))</f>
        <v>2.217177874555551</v>
      </c>
      <c r="FC42" s="12">
        <f>IF(OR(FC6=0,FC7=0),0,FC6*FC6*FC7/(FC8+FC10)/FC10)+IF(OR(FC6=0,FC7=0,FC8=0),0,FC6*FC6*FC7*FC8*(1/FC11+1/FC12)/FC10)-IF(FC6=0,0,FC6*ATAN(FC7*FC8/FC6/FC10))</f>
        <v>-5.947648931494511</v>
      </c>
      <c r="FE42" s="12">
        <f>IF(OR(FE6=0,FE7=0),0,FE6*FE6*FE7/(FE8+FE10)/FE10)+IF(OR(FE6=0,FE7=0,FE8=0),0,FE6*FE6*FE7*FE8*(1/FE11+1/FE12)/FE10)-IF(FE6=0,0,FE6*ATAN(FE7*FE8/FE6/FE10))</f>
        <v>-2.070264835139163</v>
      </c>
      <c r="FG42" s="15">
        <f t="shared" si="80"/>
        <v>-0.2807247553114766</v>
      </c>
      <c r="FI42" s="12">
        <f>IF(OR(FI6=0,FI7=0),0,FI6*FI6*FI7/(FI8+FI10)/FI10)+IF(OR(FI6=0,FI7=0,FI8=0),0,FI6*FI6*FI7*FI8*(1/FI11+1/FI12)/FI10)-IF(FI6=0,0,FI6*ATAN(FI7*FI8/FI6/FI10))</f>
        <v>-3.7963817259145847</v>
      </c>
      <c r="FK42" s="12">
        <f>IF(OR(FK6=0,FK7=0),0,FK6*FK6*FK7/(FK8+FK10)/FK10)+IF(OR(FK6=0,FK7=0,FK8=0),0,FK6*FK6*FK7*FK8*(1/FK11+1/FK12)/FK10)-IF(FK6=0,0,FK6*ATAN(FK7*FK8/FK6/FK10))</f>
        <v>1.8090699867566062</v>
      </c>
      <c r="FM42" s="12">
        <f>IF(OR(FM6=0,FM7=0),0,FM6*FM6*FM7/(FM8+FM10)/FM10)+IF(OR(FM6=0,FM7=0,FM8=0),0,FM6*FM6*FM7*FM8*(1/FM11+1/FM12)/FM10)-IF(FM6=0,0,FM6*ATAN(FM7*FM8/FM6/FM10))</f>
        <v>-6.04387685661896</v>
      </c>
      <c r="FO42" s="12">
        <f>IF(OR(FO6=0,FO7=0),0,FO6*FO6*FO7/(FO8+FO10)/FO10)+IF(OR(FO6=0,FO7=0,FO8=0),0,FO6*FO6*FO7*FO8*(1/FO11+1/FO12)/FO10)-IF(FO6=0,0,FO6*ATAN(FO7*FO8/FO6/FO10))</f>
        <v>-2.177344518186536</v>
      </c>
      <c r="FQ42" s="15">
        <f t="shared" si="81"/>
        <v>-0.27675761404836524</v>
      </c>
      <c r="FS42" s="12">
        <f>IF(OR(FS6=0,FS7=0),0,FS6*FS6*FS7/(FS8+FS10)/FS10)+IF(OR(FS6=0,FS7=0,FS8=0),0,FS6*FS6*FS7*FS8*(1/FS11+1/FS12)/FS10)-IF(FS6=0,0,FS6*ATAN(FS7*FS8/FS6/FS10))</f>
        <v>-4.125535775878147</v>
      </c>
      <c r="FU42" s="12">
        <f>IF(OR(FU6=0,FU7=0),0,FU6*FU6*FU7/(FU8+FU10)/FU10)+IF(OR(FU6=0,FU7=0,FU8=0),0,FU6*FU6*FU7*FU8*(1/FU11+1/FU12)/FU10)-IF(FU6=0,0,FU6*ATAN(FU7*FU8/FU6/FU10))</f>
        <v>1.3940214978621306</v>
      </c>
      <c r="FW42" s="12">
        <f>IF(OR(FW6=0,FW7=0),0,FW6*FW6*FW7/(FW8+FW10)/FW10)+IF(OR(FW6=0,FW7=0,FW8=0),0,FW6*FW6*FW7*FW8*(1/FW11+1/FW12)/FW10)-IF(FW6=0,0,FW6*ATAN(FW7*FW8/FW6/FW10))</f>
        <v>-6.128273754150767</v>
      </c>
      <c r="FY42" s="12">
        <f>IF(OR(FY6=0,FY7=0),0,FY6*FY6*FY7/(FY8+FY10)/FY10)+IF(OR(FY6=0,FY7=0,FY8=0),0,FY6*FY6*FY7*FY8*(1/FY11+1/FY12)/FY10)-IF(FY6=0,0,FY6*ATAN(FY7*FY8/FY6/FY10))</f>
        <v>-2.310846962825215</v>
      </c>
      <c r="GA42" s="15">
        <f t="shared" si="82"/>
        <v>-0.270902480063696</v>
      </c>
      <c r="GC42" s="12">
        <f>IF(OR(GC6=0,GC7=0),0,GC6*GC6*GC7/(GC8+GC10)/GC10)+IF(OR(GC6=0,GC7=0,GC8=0),0,GC6*GC6*GC7*GC8*(1/GC11+1/GC12)/GC10)-IF(GC6=0,0,GC6*ATAN(GC7*GC8/GC6/GC10))</f>
        <v>-4.416006447205643</v>
      </c>
      <c r="GE42" s="12">
        <f>IF(OR(GE6=0,GE7=0),0,GE6*GE6*GE7/(GE8+GE10)/GE10)+IF(OR(GE6=0,GE7=0,GE8=0),0,GE6*GE6*GE7*GE8*(1/GE11+1/GE12)/GE10)-IF(GE6=0,0,GE6*ATAN(GE7*GE8/GE6/GE10))</f>
        <v>0.9747928106721346</v>
      </c>
      <c r="GG42" s="12">
        <f>IF(OR(GG6=0,GG7=0),0,GG6*GG6*GG7/(GG8+GG10)/GG10)+IF(OR(GG6=0,GG7=0,GG8=0),0,GG6*GG6*GG7*GG8*(1/GG11+1/GG12)/GG10)-IF(GG6=0,0,GG6*ATAN(GG7*GG8/GG6/GG10))</f>
        <v>-6.20260480383452</v>
      </c>
      <c r="GI42" s="12">
        <f>IF(OR(GI6=0,GI7=0),0,GI6*GI6*GI7/(GI8+GI10)/GI10)+IF(OR(GI6=0,GI7=0,GI8=0),0,GI6*GI6*GI7*GI8*(1/GI11+1/GI12)/GI10)-IF(GI6=0,0,GI6*ATAN(GI7*GI8/GI6/GI10))</f>
        <v>-2.46866594552368</v>
      </c>
      <c r="GK42" s="15">
        <f t="shared" si="83"/>
        <v>-0.2636975226042909</v>
      </c>
      <c r="GM42" s="12">
        <f>IF(OR(GM6=0,GM7=0),0,GM6*GM6*GM7/(GM8+GM10)/GM10)+IF(OR(GM6=0,GM7=0,GM8=0),0,GM6*GM6*GM7*GM8*(1/GM11+1/GM12)/GM10)-IF(GM6=0,0,GM6*ATAN(GM7*GM8/GM6/GM10))</f>
        <v>-4.672167982794296</v>
      </c>
      <c r="GO42" s="12">
        <f>IF(OR(GO6=0,GO7=0),0,GO6*GO6*GO7/(GO8+GO10)/GO10)+IF(OR(GO6=0,GO7=0,GO8=0),0,GO6*GO6*GO7*GO8*(1/GO11+1/GO12)/GO10)-IF(GO6=0,0,GO6*ATAN(GO7*GO8/GO6/GO10))</f>
        <v>0.5529861995214223</v>
      </c>
      <c r="GQ42" s="12">
        <f>IF(OR(GQ6=0,GQ7=0),0,GQ6*GQ6*GQ7/(GQ8+GQ10)/GQ10)+IF(OR(GQ6=0,GQ7=0,GQ8=0),0,GQ6*GQ6*GQ7*GQ8*(1/GQ11+1/GQ12)/GQ10)-IF(GQ6=0,0,GQ6*ATAN(GQ7*GQ8/GQ6/GQ10))</f>
        <v>-6.26832810496757</v>
      </c>
      <c r="GS42" s="12">
        <f>IF(OR(GS6=0,GS7=0),0,GS6*GS6*GS7/(GS8+GS10)/GS10)+IF(OR(GS6=0,GS7=0,GS8=0),0,GS6*GS6*GS7*GS8*(1/GS11+1/GS12)/GS10)-IF(GS6=0,0,GS6*ATAN(GS7*GS8/GS6/GS10))</f>
        <v>-2.6489895784466686</v>
      </c>
      <c r="GU42" s="15">
        <f t="shared" si="84"/>
        <v>-0.2555734993140986</v>
      </c>
      <c r="GW42" s="12">
        <f>IF(OR(GW6=0,GW7=0),0,GW6*GW6*GW7/(GW8+GW10)/GW10)+IF(OR(GW6=0,GW7=0,GW8=0),0,GW6*GW6*GW7*GW8*(1/GW11+1/GW12)/GW10)-IF(GW6=0,0,GW6*ATAN(GW7*GW8/GW6/GW10))</f>
        <v>-4.898108341794319</v>
      </c>
      <c r="GY42" s="12">
        <f>IF(OR(GY6=0,GY7=0),0,GY6*GY6*GY7/(GY8+GY10)/GY10)+IF(OR(GY6=0,GY7=0,GY8=0),0,GY6*GY6*GY7*GY8*(1/GY11+1/GY12)/GY10)-IF(GY6=0,0,GY6*ATAN(GY7*GY8/GY6/GY10))</f>
        <v>0.12939994075184025</v>
      </c>
      <c r="HA42" s="12">
        <f>IF(OR(HA6=0,HA7=0),0,HA6*HA6*HA7/(HA8+HA10)/HA10)+IF(OR(HA6=0,HA7=0,HA8=0),0,HA6*HA6*HA7*HA8*(1/HA11+1/HA12)/HA10)-IF(HA6=0,0,HA6*ATAN(HA7*HA8/HA6/HA10))</f>
        <v>-6.326657113649464</v>
      </c>
      <c r="HC42" s="12">
        <f>IF(OR(HC6=0,HC7=0),0,HC6*HC6*HC7/(HC8+HC10)/HC10)+IF(OR(HC6=0,HC7=0,HC8=0),0,HC6*HC6*HC7*HC8*(1/HC11+1/HC12)/HC10)-IF(HC6=0,0,HC6*ATAN(HC7*HC8/HC6/HC10))</f>
        <v>-2.850271356103014</v>
      </c>
      <c r="HE42" s="15">
        <f t="shared" si="85"/>
        <v>-0.24686881719488568</v>
      </c>
      <c r="HG42" s="12">
        <f>IF(OR(HG6=0,HG7=0),0,HG6*HG6*HG7/(HG8+HG10)/HG10)+IF(OR(HG6=0,HG7=0,HG8=0),0,HG6*HG6*HG7*HG8*(1/HG11+1/HG12)/HG10)-IF(HG6=0,0,HG6*ATAN(HG7*HG8/HG6/HG10))</f>
        <v>-5.097548981493905</v>
      </c>
      <c r="HI42" s="12">
        <f>IF(OR(HI6=0,HI7=0),0,HI6*HI6*HI7/(HI8+HI10)/HI10)+IF(OR(HI6=0,HI7=0,HI8=0),0,HI6*HI6*HI7*HI8*(1/HI11+1/HI12)/HI10)-IF(HI6=0,0,HI6*ATAN(HI7*HI8/HI6/HI10))</f>
        <v>-0.29570990823355103</v>
      </c>
      <c r="HK42" s="12">
        <f>IF(OR(HK6=0,HK7=0),0,HK6*HK6*HK7/(HK8+HK10)/HK10)+IF(OR(HK6=0,HK7=0,HK8=0),0,HK6*HK6*HK7*HK8*(1/HK11+1/HK12)/HK10)-IF(HK6=0,0,HK6*ATAN(HK7*HK8/HK6/HK10))</f>
        <v>-6.378607723259969</v>
      </c>
      <c r="HM42" s="12">
        <f>IF(OR(HM6=0,HM7=0),0,HM6*HM6*HM7/(HM8+HM10)/HM10)+IF(OR(HM6=0,HM7=0,HM8=0),0,HM6*HM6*HM7*HM8*(1/HM11+1/HM12)/HM10)-IF(HM6=0,0,HM6*ATAN(HM7*HM8/HM6/HM10))</f>
        <v>-3.071192630980813</v>
      </c>
      <c r="HO42" s="15">
        <f t="shared" si="86"/>
        <v>-0.23784496364822616</v>
      </c>
      <c r="HQ42" s="12">
        <f>IF(OR(HQ6=0,HQ7=0),0,HQ6*HQ6*HQ7/(HQ8+HQ10)/HQ10)+IF(OR(HQ6=0,HQ7=0,HQ8=0),0,HQ6*HQ6*HQ7*HQ8*(1/HQ11+1/HQ12)/HQ10)-IF(HQ6=0,0,HQ6*ATAN(HQ7*HQ8/HQ6/HQ10))</f>
        <v>-5.273818750762825</v>
      </c>
      <c r="HS42" s="12">
        <f>IF(OR(HS6=0,HS7=0),0,HS6*HS6*HS7/(HS8+HS10)/HS10)+IF(OR(HS6=0,HS7=0,HS8=0),0,HS6*HS6*HS7*HS8*(1/HS11+1/HS12)/HS10)-IF(HS6=0,0,HS6*ATAN(HS7*HS8/HS6/HS10))</f>
        <v>-0.7224398816183992</v>
      </c>
      <c r="HU42" s="12">
        <f>IF(OR(HU6=0,HU7=0),0,HU6*HU6*HU7/(HU8+HU10)/HU10)+IF(OR(HU6=0,HU7=0,HU8=0),0,HU6*HU6*HU7*HU8*(1/HU11+1/HU12)/HU10)-IF(HU6=0,0,HU6*ATAN(HU7*HU8/HU6/HU10))</f>
        <v>-6.425034703059743</v>
      </c>
      <c r="HW42" s="12">
        <f>IF(OR(HW6=0,HW7=0),0,HW6*HW6*HW7/(HW8+HW10)/HW10)+IF(OR(HW6=0,HW7=0,HW8=0),0,HW6*HW6*HW7*HW8*(1/HW11+1/HW12)/HW10)-IF(HW6=0,0,HW6*ATAN(HW7*HW8/HW6/HW10))</f>
        <v>-3.3106252352882284</v>
      </c>
      <c r="HY42" s="15">
        <f t="shared" si="87"/>
        <v>-0.22870078330030055</v>
      </c>
    </row>
    <row r="43" spans="1:22" ht="12.75">
      <c r="A43" s="47">
        <f t="shared" si="58"/>
        <v>10</v>
      </c>
      <c r="B43" s="35">
        <f t="shared" si="45"/>
        <v>0.6357854494091023</v>
      </c>
      <c r="C43" s="35">
        <f t="shared" si="46"/>
        <v>0.2922747050289562</v>
      </c>
      <c r="D43" s="35">
        <f t="shared" si="47"/>
        <v>0.4995785121715824</v>
      </c>
      <c r="E43" s="35">
        <f t="shared" si="48"/>
        <v>-0.16558928994014377</v>
      </c>
      <c r="F43" s="35">
        <f t="shared" si="49"/>
        <v>-0.619462607061175</v>
      </c>
      <c r="G43" s="35">
        <f t="shared" si="50"/>
        <v>0.20826274899696723</v>
      </c>
      <c r="H43" s="49">
        <f t="shared" si="59"/>
        <v>0.5867387723223684</v>
      </c>
      <c r="I43" s="50">
        <f t="shared" si="60"/>
        <v>0.1301038077679664</v>
      </c>
      <c r="J43" s="68">
        <f t="shared" si="61"/>
        <v>0.695907912470923</v>
      </c>
      <c r="K43" s="69">
        <f t="shared" si="62"/>
        <v>0.2603623338268873</v>
      </c>
      <c r="L43" s="70">
        <f t="shared" si="63"/>
        <v>-0.07737201391290775</v>
      </c>
      <c r="M43" s="49">
        <f t="shared" si="64"/>
        <v>0.5045358787923969</v>
      </c>
      <c r="N43" s="86">
        <f t="shared" si="51"/>
        <v>0.19478637073373914</v>
      </c>
      <c r="O43" s="93">
        <f t="shared" si="52"/>
        <v>1.2718055750378566E-05</v>
      </c>
      <c r="P43" s="87">
        <f t="shared" si="53"/>
        <v>2.279612017825736E-08</v>
      </c>
      <c r="Q43" s="87">
        <f t="shared" si="54"/>
        <v>-5.384443586104388E-07</v>
      </c>
      <c r="R43" s="87">
        <f t="shared" si="55"/>
        <v>-1.1938568124839968E-05</v>
      </c>
      <c r="S43" s="88">
        <f t="shared" si="56"/>
        <v>1.0032760617608553E-05</v>
      </c>
      <c r="T43" s="94">
        <f t="shared" si="57"/>
        <v>9.318705057755588E-07</v>
      </c>
      <c r="U43" s="86">
        <f t="shared" si="65"/>
        <v>6.077510284644618E-06</v>
      </c>
      <c r="V43" s="50">
        <f t="shared" si="66"/>
        <v>-4.430660404315567E-06</v>
      </c>
    </row>
    <row r="44" spans="1:233" ht="12.75">
      <c r="A44" s="47">
        <f t="shared" si="58"/>
        <v>11</v>
      </c>
      <c r="B44" s="35">
        <f t="shared" si="45"/>
        <v>0.6254008342675906</v>
      </c>
      <c r="C44" s="35">
        <f t="shared" si="46"/>
        <v>0.26341138126425856</v>
      </c>
      <c r="D44" s="35">
        <f t="shared" si="47"/>
        <v>0.5475809531643517</v>
      </c>
      <c r="E44" s="35">
        <f t="shared" si="48"/>
        <v>-0.1658374255807514</v>
      </c>
      <c r="F44" s="35">
        <f t="shared" si="49"/>
        <v>-0.6363311007479554</v>
      </c>
      <c r="G44" s="35">
        <f t="shared" si="50"/>
        <v>0.21415195082466054</v>
      </c>
      <c r="H44" s="49">
        <f t="shared" si="59"/>
        <v>0.5652781763156287</v>
      </c>
      <c r="I44" s="50">
        <f t="shared" si="60"/>
        <v>0.13905053965315203</v>
      </c>
      <c r="J44" s="68">
        <f t="shared" si="61"/>
        <v>0.6785287931952093</v>
      </c>
      <c r="K44" s="69">
        <f t="shared" si="62"/>
        <v>0.23068827063801667</v>
      </c>
      <c r="L44" s="70">
        <f t="shared" si="63"/>
        <v>-0.07867019739132232</v>
      </c>
      <c r="M44" s="49">
        <f t="shared" si="64"/>
        <v>0.48089131838188903</v>
      </c>
      <c r="N44" s="86">
        <f t="shared" si="51"/>
        <v>0.20048425564013478</v>
      </c>
      <c r="O44" s="93">
        <f t="shared" si="52"/>
        <v>1.3847713448960718E-05</v>
      </c>
      <c r="P44" s="87">
        <f t="shared" si="53"/>
        <v>2.4820943245761666E-08</v>
      </c>
      <c r="Q44" s="87">
        <f t="shared" si="54"/>
        <v>-5.862706794648907E-07</v>
      </c>
      <c r="R44" s="87">
        <f t="shared" si="55"/>
        <v>-1.1749559247571826E-05</v>
      </c>
      <c r="S44" s="88">
        <f t="shared" si="56"/>
        <v>9.665977647144341E-06</v>
      </c>
      <c r="T44" s="94">
        <f t="shared" si="57"/>
        <v>9.082976924822214E-07</v>
      </c>
      <c r="U44" s="86">
        <f t="shared" si="65"/>
        <v>6.434689594635131E-06</v>
      </c>
      <c r="V44" s="50">
        <f t="shared" si="66"/>
        <v>-3.6265823864957277E-06</v>
      </c>
      <c r="X44" s="3"/>
      <c r="Y44" s="14" t="s">
        <v>21</v>
      </c>
      <c r="Z44" s="4"/>
      <c r="AA44" s="14" t="s">
        <v>21</v>
      </c>
      <c r="AB44" s="4"/>
      <c r="AC44" s="14" t="s">
        <v>21</v>
      </c>
      <c r="AD44" s="4"/>
      <c r="AE44" s="14" t="s">
        <v>21</v>
      </c>
      <c r="AG44" s="14" t="s">
        <v>21</v>
      </c>
      <c r="AI44" s="14" t="s">
        <v>21</v>
      </c>
      <c r="AJ44" s="4"/>
      <c r="AK44" s="14" t="s">
        <v>21</v>
      </c>
      <c r="AL44" s="4"/>
      <c r="AM44" s="14" t="s">
        <v>21</v>
      </c>
      <c r="AN44" s="4"/>
      <c r="AO44" s="14" t="s">
        <v>21</v>
      </c>
      <c r="AQ44" s="14" t="s">
        <v>21</v>
      </c>
      <c r="AS44" s="14" t="s">
        <v>21</v>
      </c>
      <c r="AT44" s="4"/>
      <c r="AU44" s="14" t="s">
        <v>21</v>
      </c>
      <c r="AV44" s="4"/>
      <c r="AW44" s="14" t="s">
        <v>21</v>
      </c>
      <c r="AX44" s="4"/>
      <c r="AY44" s="14" t="s">
        <v>21</v>
      </c>
      <c r="BA44" s="14" t="s">
        <v>21</v>
      </c>
      <c r="BC44" s="14" t="s">
        <v>21</v>
      </c>
      <c r="BD44" s="4"/>
      <c r="BE44" s="14" t="s">
        <v>21</v>
      </c>
      <c r="BF44" s="4"/>
      <c r="BG44" s="14" t="s">
        <v>21</v>
      </c>
      <c r="BH44" s="4"/>
      <c r="BI44" s="14" t="s">
        <v>21</v>
      </c>
      <c r="BK44" s="14" t="s">
        <v>21</v>
      </c>
      <c r="BM44" s="14" t="s">
        <v>21</v>
      </c>
      <c r="BN44" s="4"/>
      <c r="BO44" s="14" t="s">
        <v>21</v>
      </c>
      <c r="BP44" s="4"/>
      <c r="BQ44" s="14" t="s">
        <v>21</v>
      </c>
      <c r="BR44" s="4"/>
      <c r="BS44" s="14" t="s">
        <v>21</v>
      </c>
      <c r="BU44" s="14" t="s">
        <v>21</v>
      </c>
      <c r="BW44" s="14" t="s">
        <v>21</v>
      </c>
      <c r="BX44" s="4"/>
      <c r="BY44" s="14" t="s">
        <v>21</v>
      </c>
      <c r="BZ44" s="4"/>
      <c r="CA44" s="14" t="s">
        <v>21</v>
      </c>
      <c r="CB44" s="4"/>
      <c r="CC44" s="14" t="s">
        <v>21</v>
      </c>
      <c r="CE44" s="14" t="s">
        <v>21</v>
      </c>
      <c r="CG44" s="14" t="s">
        <v>21</v>
      </c>
      <c r="CH44" s="4"/>
      <c r="CI44" s="14" t="s">
        <v>21</v>
      </c>
      <c r="CJ44" s="4"/>
      <c r="CK44" s="14" t="s">
        <v>21</v>
      </c>
      <c r="CL44" s="4"/>
      <c r="CM44" s="14" t="s">
        <v>21</v>
      </c>
      <c r="CO44" s="14" t="s">
        <v>21</v>
      </c>
      <c r="CQ44" s="14" t="s">
        <v>21</v>
      </c>
      <c r="CR44" s="4"/>
      <c r="CS44" s="14" t="s">
        <v>21</v>
      </c>
      <c r="CT44" s="4"/>
      <c r="CU44" s="14" t="s">
        <v>21</v>
      </c>
      <c r="CV44" s="4"/>
      <c r="CW44" s="14" t="s">
        <v>21</v>
      </c>
      <c r="CY44" s="14" t="s">
        <v>21</v>
      </c>
      <c r="DA44" s="14" t="s">
        <v>21</v>
      </c>
      <c r="DB44" s="4"/>
      <c r="DC44" s="14" t="s">
        <v>21</v>
      </c>
      <c r="DD44" s="4"/>
      <c r="DE44" s="14" t="s">
        <v>21</v>
      </c>
      <c r="DF44" s="4"/>
      <c r="DG44" s="14" t="s">
        <v>21</v>
      </c>
      <c r="DI44" s="14" t="s">
        <v>21</v>
      </c>
      <c r="DK44" s="14" t="s">
        <v>21</v>
      </c>
      <c r="DL44" s="4"/>
      <c r="DM44" s="14" t="s">
        <v>21</v>
      </c>
      <c r="DN44" s="4"/>
      <c r="DO44" s="14" t="s">
        <v>21</v>
      </c>
      <c r="DP44" s="4"/>
      <c r="DQ44" s="14" t="s">
        <v>21</v>
      </c>
      <c r="DS44" s="14" t="s">
        <v>21</v>
      </c>
      <c r="DU44" s="14" t="s">
        <v>21</v>
      </c>
      <c r="DV44" s="4"/>
      <c r="DW44" s="14" t="s">
        <v>21</v>
      </c>
      <c r="DX44" s="4"/>
      <c r="DY44" s="14" t="s">
        <v>21</v>
      </c>
      <c r="DZ44" s="4"/>
      <c r="EA44" s="14" t="s">
        <v>21</v>
      </c>
      <c r="EC44" s="14" t="s">
        <v>21</v>
      </c>
      <c r="EE44" s="14" t="s">
        <v>21</v>
      </c>
      <c r="EF44" s="4"/>
      <c r="EG44" s="14" t="s">
        <v>21</v>
      </c>
      <c r="EH44" s="4"/>
      <c r="EI44" s="14" t="s">
        <v>21</v>
      </c>
      <c r="EJ44" s="4"/>
      <c r="EK44" s="14" t="s">
        <v>21</v>
      </c>
      <c r="EM44" s="14" t="s">
        <v>21</v>
      </c>
      <c r="EO44" s="14" t="s">
        <v>21</v>
      </c>
      <c r="EP44" s="4"/>
      <c r="EQ44" s="14" t="s">
        <v>21</v>
      </c>
      <c r="ER44" s="4"/>
      <c r="ES44" s="14" t="s">
        <v>21</v>
      </c>
      <c r="ET44" s="4"/>
      <c r="EU44" s="14" t="s">
        <v>21</v>
      </c>
      <c r="EW44" s="14" t="s">
        <v>21</v>
      </c>
      <c r="EY44" s="14" t="s">
        <v>21</v>
      </c>
      <c r="EZ44" s="4"/>
      <c r="FA44" s="14" t="s">
        <v>21</v>
      </c>
      <c r="FB44" s="4"/>
      <c r="FC44" s="14" t="s">
        <v>21</v>
      </c>
      <c r="FD44" s="4"/>
      <c r="FE44" s="14" t="s">
        <v>21</v>
      </c>
      <c r="FG44" s="14" t="s">
        <v>21</v>
      </c>
      <c r="FI44" s="14" t="s">
        <v>21</v>
      </c>
      <c r="FJ44" s="4"/>
      <c r="FK44" s="14" t="s">
        <v>21</v>
      </c>
      <c r="FL44" s="4"/>
      <c r="FM44" s="14" t="s">
        <v>21</v>
      </c>
      <c r="FN44" s="4"/>
      <c r="FO44" s="14" t="s">
        <v>21</v>
      </c>
      <c r="FQ44" s="14" t="s">
        <v>21</v>
      </c>
      <c r="FS44" s="14" t="s">
        <v>21</v>
      </c>
      <c r="FT44" s="4"/>
      <c r="FU44" s="14" t="s">
        <v>21</v>
      </c>
      <c r="FV44" s="4"/>
      <c r="FW44" s="14" t="s">
        <v>21</v>
      </c>
      <c r="FX44" s="4"/>
      <c r="FY44" s="14" t="s">
        <v>21</v>
      </c>
      <c r="GA44" s="14" t="s">
        <v>21</v>
      </c>
      <c r="GC44" s="14" t="s">
        <v>21</v>
      </c>
      <c r="GD44" s="4"/>
      <c r="GE44" s="14" t="s">
        <v>21</v>
      </c>
      <c r="GF44" s="4"/>
      <c r="GG44" s="14" t="s">
        <v>21</v>
      </c>
      <c r="GH44" s="4"/>
      <c r="GI44" s="14" t="s">
        <v>21</v>
      </c>
      <c r="GK44" s="14" t="s">
        <v>21</v>
      </c>
      <c r="GM44" s="14" t="s">
        <v>21</v>
      </c>
      <c r="GN44" s="4"/>
      <c r="GO44" s="14" t="s">
        <v>21</v>
      </c>
      <c r="GP44" s="4"/>
      <c r="GQ44" s="14" t="s">
        <v>21</v>
      </c>
      <c r="GR44" s="4"/>
      <c r="GS44" s="14" t="s">
        <v>21</v>
      </c>
      <c r="GU44" s="14" t="s">
        <v>21</v>
      </c>
      <c r="GW44" s="14" t="s">
        <v>21</v>
      </c>
      <c r="GX44" s="4"/>
      <c r="GY44" s="14" t="s">
        <v>21</v>
      </c>
      <c r="GZ44" s="4"/>
      <c r="HA44" s="14" t="s">
        <v>21</v>
      </c>
      <c r="HB44" s="4"/>
      <c r="HC44" s="14" t="s">
        <v>21</v>
      </c>
      <c r="HE44" s="14" t="s">
        <v>21</v>
      </c>
      <c r="HG44" s="14" t="s">
        <v>21</v>
      </c>
      <c r="HH44" s="4"/>
      <c r="HI44" s="14" t="s">
        <v>21</v>
      </c>
      <c r="HJ44" s="4"/>
      <c r="HK44" s="14" t="s">
        <v>21</v>
      </c>
      <c r="HL44" s="4"/>
      <c r="HM44" s="14" t="s">
        <v>21</v>
      </c>
      <c r="HO44" s="14" t="s">
        <v>21</v>
      </c>
      <c r="HQ44" s="14" t="s">
        <v>21</v>
      </c>
      <c r="HR44" s="4"/>
      <c r="HS44" s="14" t="s">
        <v>21</v>
      </c>
      <c r="HT44" s="4"/>
      <c r="HU44" s="14" t="s">
        <v>21</v>
      </c>
      <c r="HV44" s="4"/>
      <c r="HW44" s="14" t="s">
        <v>21</v>
      </c>
      <c r="HY44" s="14" t="s">
        <v>21</v>
      </c>
    </row>
    <row r="45" spans="1:233" ht="15.75">
      <c r="A45" s="47">
        <f t="shared" si="58"/>
        <v>12</v>
      </c>
      <c r="B45" s="35">
        <f t="shared" si="45"/>
        <v>0.6104278279212205</v>
      </c>
      <c r="C45" s="35">
        <f t="shared" si="46"/>
        <v>0.2365397676815001</v>
      </c>
      <c r="D45" s="35">
        <f t="shared" si="47"/>
        <v>0.5878720540678842</v>
      </c>
      <c r="E45" s="35">
        <f t="shared" si="48"/>
        <v>-0.16324214081206323</v>
      </c>
      <c r="F45" s="35">
        <f t="shared" si="49"/>
        <v>-0.6455009380196803</v>
      </c>
      <c r="G45" s="35">
        <f t="shared" si="50"/>
        <v>0.21671442554401674</v>
      </c>
      <c r="H45" s="49">
        <f t="shared" si="59"/>
        <v>0.5404887964413371</v>
      </c>
      <c r="I45" s="50">
        <f t="shared" si="60"/>
        <v>0.1454311750500779</v>
      </c>
      <c r="J45" s="68">
        <f t="shared" si="61"/>
        <v>0.6570892345997628</v>
      </c>
      <c r="K45" s="69">
        <f t="shared" si="62"/>
        <v>0.2039151408678756</v>
      </c>
      <c r="L45" s="70">
        <f t="shared" si="63"/>
        <v>-0.07838983491298657</v>
      </c>
      <c r="M45" s="49">
        <f t="shared" si="64"/>
        <v>0.45591190116333313</v>
      </c>
      <c r="N45" s="86">
        <f t="shared" si="51"/>
        <v>0.20314575952074676</v>
      </c>
      <c r="O45" s="93">
        <f t="shared" si="52"/>
        <v>1.493927678074353E-05</v>
      </c>
      <c r="P45" s="87">
        <f t="shared" si="53"/>
        <v>2.6777485140363704E-08</v>
      </c>
      <c r="Q45" s="87">
        <f t="shared" si="54"/>
        <v>-6.324841990153907E-07</v>
      </c>
      <c r="R45" s="87">
        <f t="shared" si="55"/>
        <v>-1.156175296294244E-05</v>
      </c>
      <c r="S45" s="88">
        <f t="shared" si="56"/>
        <v>9.303893838816755E-06</v>
      </c>
      <c r="T45" s="94">
        <f t="shared" si="57"/>
        <v>8.849751904591744E-07</v>
      </c>
      <c r="U45" s="86">
        <f t="shared" si="65"/>
        <v>6.77766131127551E-06</v>
      </c>
      <c r="V45" s="50">
        <f t="shared" si="66"/>
        <v>-2.843486245887049E-06</v>
      </c>
      <c r="X45" s="3" t="s">
        <v>59</v>
      </c>
      <c r="Y45" s="12">
        <f>+Y8+IF(Y8=0,0,Y8*LN((Y6+Y10)/ABS(Y8)))-IF(Y6=0,0,Y6*LN((SQRT(Y11)/ABS(Y6))))</f>
        <v>14.204821623225167</v>
      </c>
      <c r="Z45" s="5"/>
      <c r="AA45" s="12">
        <f>+AA8+IF(AA8=0,0,AA8*LN((AA6+AA10)/ABS(AA8)))-IF(AA6=0,0,AA6*LN((SQRT(AA11)/ABS(AA6))))</f>
        <v>42.271950178453594</v>
      </c>
      <c r="AB45" s="5"/>
      <c r="AC45" s="12">
        <f>+AC8+IF(AC8=0,0,AC8*LN((AC6+AC10)/ABS(AC8)))-IF(AC6=0,0,AC6*LN((SQRT(AC11)/ABS(AC6))))</f>
        <v>-9.002495575643108</v>
      </c>
      <c r="AD45" s="8"/>
      <c r="AE45" s="12">
        <f>+AE8+IF(AE8=0,0,AE8*LN((AE6+AE10)/ABS(AE8)))-IF(AE6=0,0,AE6*LN((SQRT(AE11)/ABS(AE6))))</f>
        <v>-26.21163328041792</v>
      </c>
      <c r="AG45" s="15">
        <f>+(Y45-AA45-AC45+AE45)*$Y$4</f>
        <v>-7.205941580024317</v>
      </c>
      <c r="AI45" s="12">
        <f>+AI8+IF(AI8=0,0,AI8*LN((AI6+AI10)/ABS(AI8)))-IF(AI6=0,0,AI6*LN((SQRT(AI11)/ABS(AI6))))</f>
        <v>13.120609194827887</v>
      </c>
      <c r="AJ45" s="5"/>
      <c r="AK45" s="12">
        <f>+AK8+IF(AK8=0,0,AK8*LN((AK6+AK10)/ABS(AK8)))-IF(AK6=0,0,AK6*LN((SQRT(AK11)/ABS(AK6))))</f>
        <v>37.461111438564124</v>
      </c>
      <c r="AL45" s="5"/>
      <c r="AM45" s="12">
        <f>+AM8+IF(AM8=0,0,AM8*LN((AM6+AM10)/ABS(AM8)))-IF(AM6=0,0,AM6*LN((SQRT(AM11)/ABS(AM6))))</f>
        <v>-11.637721434021099</v>
      </c>
      <c r="AN45" s="8"/>
      <c r="AO45" s="12">
        <f>+AO8+IF(AO8=0,0,AO8*LN((AO6+AO10)/ABS(AO8)))-IF(AO6=0,0,AO6*LN((SQRT(AO11)/ABS(AO6))))</f>
        <v>-31.163051095742517</v>
      </c>
      <c r="AQ45" s="15">
        <f>+(AI45-AK45-AM45+AO45)*$Y$4</f>
        <v>-6.98146398059176</v>
      </c>
      <c r="AS45" s="12">
        <f>+AS8+IF(AS8=0,0,AS8*LN((AS6+AS10)/ABS(AS8)))-IF(AS6=0,0,AS6*LN((SQRT(AS11)/ABS(AS6))))</f>
        <v>13.360217316367441</v>
      </c>
      <c r="AT45" s="5"/>
      <c r="AU45" s="12">
        <f>+AU8+IF(AU8=0,0,AU8*LN((AU6+AU10)/ABS(AU8)))-IF(AU6=0,0,AU6*LN((SQRT(AU11)/ABS(AU6))))</f>
        <v>34.036396742217555</v>
      </c>
      <c r="AV45" s="5"/>
      <c r="AW45" s="12">
        <f>+AW8+IF(AW8=0,0,AW8*LN((AW6+AW10)/ABS(AW8)))-IF(AW6=0,0,AW6*LN((SQRT(AW11)/ABS(AW6))))</f>
        <v>-12.937643821990505</v>
      </c>
      <c r="AX45" s="8"/>
      <c r="AY45" s="12">
        <f>+AY8+IF(AY8=0,0,AY8*LN((AY6+AY10)/ABS(AY8)))-IF(AY6=0,0,AY6*LN((SQRT(AY11)/ABS(AY6))))</f>
        <v>-34.72833717239161</v>
      </c>
      <c r="BA45" s="15">
        <f>+(AS45-AU45-AW45+AY45)*$Y$4</f>
        <v>-6.7588127199950225</v>
      </c>
      <c r="BC45" s="12">
        <f>+BC8+IF(BC8=0,0,BC8*LN((BC6+BC10)/ABS(BC8)))-IF(BC6=0,0,BC6*LN((SQRT(BC11)/ABS(BC6))))</f>
        <v>14.008750670314722</v>
      </c>
      <c r="BD45" s="5"/>
      <c r="BE45" s="12">
        <f>+BE8+IF(BE8=0,0,BE8*LN((BE6+BE10)/ABS(BE8)))-IF(BE6=0,0,BE6*LN((SQRT(BE11)/ABS(BE6))))</f>
        <v>31.13458964798864</v>
      </c>
      <c r="BF45" s="5"/>
      <c r="BG45" s="12">
        <f>+BG8+IF(BG8=0,0,BG8*LN((BG6+BG10)/ABS(BG8)))-IF(BG6=0,0,BG6*LN((SQRT(BG11)/ABS(BG6))))</f>
        <v>-13.80652742294377</v>
      </c>
      <c r="BH45" s="8"/>
      <c r="BI45" s="12">
        <f>+BI8+IF(BI8=0,0,BI8*LN((BI6+BI10)/ABS(BI8)))-IF(BI6=0,0,BI6*LN((SQRT(BI11)/ABS(BI6))))</f>
        <v>-37.770700260448095</v>
      </c>
      <c r="BK45" s="15">
        <f>+(BC45-BE45-BG45+BI45)*$Y$4</f>
        <v>-6.539678492090001</v>
      </c>
      <c r="BM45" s="12">
        <f>+BM8+IF(BM8=0,0,BM8*LN((BM6+BM10)/ABS(BM8)))-IF(BM6=0,0,BM6*LN((SQRT(BM11)/ABS(BM6))))</f>
        <v>14.847425707795853</v>
      </c>
      <c r="BN45" s="5"/>
      <c r="BO45" s="12">
        <f>+BO8+IF(BO8=0,0,BO8*LN((BO6+BO10)/ABS(BO8)))-IF(BO6=0,0,BO6*LN((SQRT(BO11)/ABS(BO6))))</f>
        <v>28.572070048504177</v>
      </c>
      <c r="BP45" s="5"/>
      <c r="BQ45" s="12">
        <f>+BQ8+IF(BQ8=0,0,BQ8*LN((BQ6+BQ10)/ABS(BQ8)))-IF(BQ6=0,0,BQ6*LN((SQRT(BQ11)/ABS(BQ6))))</f>
        <v>-14.454046123178731</v>
      </c>
      <c r="BR45" s="8"/>
      <c r="BS45" s="12">
        <f>+BS8+IF(BS8=0,0,BS8*LN((BS6+BS10)/ABS(BS8)))-IF(BS6=0,0,BS6*LN((SQRT(BS11)/ABS(BS6))))</f>
        <v>-40.473752783517995</v>
      </c>
      <c r="BU45" s="15">
        <f>+(BM45-BO45-BQ45+BS45)*$Y$4</f>
        <v>-6.325509921796043</v>
      </c>
      <c r="BW45" s="12">
        <f>+BW8+IF(BW8=0,0,BW8*LN((BW6+BW10)/ABS(BW8)))-IF(BW6=0,0,BW6*LN((SQRT(BW11)/ABS(BW6))))</f>
        <v>15.77034622317197</v>
      </c>
      <c r="BX45" s="5"/>
      <c r="BY45" s="12">
        <f>+BY8+IF(BY8=0,0,BY8*LN((BY6+BY10)/ABS(BY8)))-IF(BY6=0,0,BY6*LN((SQRT(BY11)/ABS(BY6))))</f>
        <v>26.261541652136454</v>
      </c>
      <c r="BZ45" s="5"/>
      <c r="CA45" s="12">
        <f>+CA8+IF(CA8=0,0,CA8*LN((CA6+CA10)/ABS(CA8)))-IF(CA6=0,0,CA6*LN((SQRT(CA11)/ABS(CA6))))</f>
        <v>-14.978885238823736</v>
      </c>
      <c r="CB45" s="8"/>
      <c r="CC45" s="12">
        <f>+CC8+IF(CC8=0,0,CC8*LN((CC6+CC10)/ABS(CC8)))-IF(CC6=0,0,CC6*LN((SQRT(CC11)/ABS(CC6))))</f>
        <v>-42.92478336081177</v>
      </c>
      <c r="CE45" s="15">
        <f>+(BW45-BY45-CA45+CC45)*$Y$4</f>
        <v>-6.117453436719707</v>
      </c>
      <c r="CG45" s="12">
        <f>+CG8+IF(CG8=0,0,CG8*LN((CG6+CG10)/ABS(CG8)))-IF(CG6=0,0,CG6*LN((SQRT(CG11)/ABS(CG6))))</f>
        <v>16.720377868276458</v>
      </c>
      <c r="CH45" s="5"/>
      <c r="CI45" s="12">
        <f>+CI8+IF(CI8=0,0,CI8*LN((CI6+CI10)/ABS(CI8)))-IF(CI6=0,0,CI6*LN((SQRT(CI11)/ABS(CI6))))</f>
        <v>24.151518670517767</v>
      </c>
      <c r="CJ45" s="5"/>
      <c r="CK45" s="12">
        <f>+CK8+IF(CK8=0,0,CK8*LN((CK6+CK10)/ABS(CK8)))-IF(CK6=0,0,CK6*LN((SQRT(CK11)/ABS(CK6))))</f>
        <v>-15.43294967316995</v>
      </c>
      <c r="CL45" s="8"/>
      <c r="CM45" s="12">
        <f>+CM8+IF(CM8=0,0,CM8*LN((CM6+CM10)/ABS(CM8)))-IF(CM6=0,0,CM6*LN((SQRT(CM11)/ABS(CM6))))</f>
        <v>-45.17527012338894</v>
      </c>
      <c r="CO45" s="15">
        <f>+(CG45-CI45-CK45+CM45)*$Y$4</f>
        <v>-5.916340110164096</v>
      </c>
      <c r="CQ45" s="12">
        <f>+CQ8+IF(CQ8=0,0,CQ8*LN((CQ6+CQ10)/ABS(CQ8)))-IF(CQ6=0,0,CQ6*LN((SQRT(CQ11)/ABS(CQ6))))</f>
        <v>17.66624656571472</v>
      </c>
      <c r="CR45" s="5"/>
      <c r="CS45" s="12">
        <f>+CS8+IF(CS8=0,0,CS8*LN((CS6+CS10)/ABS(CS8)))-IF(CS6=0,0,CS6*LN((SQRT(CS11)/ABS(CS6))))</f>
        <v>22.207924022973465</v>
      </c>
      <c r="CT45" s="5"/>
      <c r="CU45" s="12">
        <f>+CU8+IF(CU8=0,0,CU8*LN((CU6+CU10)/ABS(CU8)))-IF(CU6=0,0,CU6*LN((SQRT(CU11)/ABS(CU6))))</f>
        <v>-15.844123845132856</v>
      </c>
      <c r="CV45" s="8"/>
      <c r="CW45" s="12">
        <f>+CW8+IF(CW8=0,0,CW8*LN((CW6+CW10)/ABS(CW8)))-IF(CW6=0,0,CW6*LN((SQRT(CW11)/ABS(CW6))))</f>
        <v>-47.2592825134636</v>
      </c>
      <c r="CY45" s="15">
        <f>+(CQ45-CS45-CU45+CW45)*$Y$4</f>
        <v>-5.722708207332802</v>
      </c>
      <c r="DA45" s="12">
        <f>+DA8+IF(DA8=0,0,DA8*LN((DA6+DA10)/ABS(DA8)))-IF(DA6=0,0,DA6*LN((SQRT(DA11)/ABS(DA6))))</f>
        <v>18.59118955642487</v>
      </c>
      <c r="DB45" s="5"/>
      <c r="DC45" s="12">
        <f>+DC8+IF(DC8=0,0,DC8*LN((DC6+DC10)/ABS(DC8)))-IF(DC6=0,0,DC6*LN((SQRT(DC11)/ABS(DC6))))</f>
        <v>20.406489432762616</v>
      </c>
      <c r="DD45" s="5"/>
      <c r="DE45" s="12">
        <f>+DE8+IF(DE8=0,0,DE8*LN((DE6+DE10)/ABS(DE8)))-IF(DE6=0,0,DE6*LN((SQRT(DE11)/ABS(DE6))))</f>
        <v>-16.227350837240166</v>
      </c>
      <c r="DF45" s="8"/>
      <c r="DG45" s="12">
        <f>+DG8+IF(DG8=0,0,DG8*LN((DG6+DG10)/ABS(DG8)))-IF(DG6=0,0,DG6*LN((SQRT(DG11)/ABS(DG6))))</f>
        <v>-49.20108119187668</v>
      </c>
      <c r="DI45" s="15">
        <f>+(DA45-DC45-DE45+DG45)*$Y$4</f>
        <v>-5.536846126632936</v>
      </c>
      <c r="DK45" s="12">
        <f>+DK8+IF(DK8=0,0,DK8*LN((DK6+DK10)/ABS(DK8)))-IF(DK6=0,0,DK6*LN((SQRT(DK11)/ABS(DK6))))</f>
        <v>19.486675245829964</v>
      </c>
      <c r="DL45" s="5"/>
      <c r="DM45" s="12">
        <f>+DM8+IF(DM8=0,0,DM8*LN((DM6+DM10)/ABS(DM8)))-IF(DM6=0,0,DM6*LN((SQRT(DM11)/ABS(DM6))))</f>
        <v>18.7290276929909</v>
      </c>
      <c r="DN45" s="5"/>
      <c r="DO45" s="12">
        <f>+DO8+IF(DO8=0,0,DO8*LN((DO6+DO10)/ABS(DO8)))-IF(DO6=0,0,DO6*LN((SQRT(DO11)/ABS(DO6))))</f>
        <v>-16.590598043447976</v>
      </c>
      <c r="DP45" s="8"/>
      <c r="DQ45" s="12">
        <f>+DQ8+IF(DQ8=0,0,DQ8*LN((DQ6+DQ10)/ABS(DQ8)))-IF(DQ6=0,0,DQ6*LN((SQRT(DQ11)/ABS(DQ6))))</f>
        <v>-51.01884577586542</v>
      </c>
      <c r="DS45" s="15">
        <f>+(DK45-DM45-DO45+DQ45)*$Y$4</f>
        <v>-5.358842455450759</v>
      </c>
      <c r="DU45" s="12">
        <f>+DU8+IF(DU8=0,0,DU8*LN((DU6+DU10)/ABS(DU8)))-IF(DU6=0,0,DU6*LN((SQRT(DU11)/ABS(DU6))))</f>
        <v>20.348832010566554</v>
      </c>
      <c r="DV45" s="5"/>
      <c r="DW45" s="12">
        <f>+DW8+IF(DW8=0,0,DW8*LN((DW6+DW10)/ABS(DW8)))-IF(DW6=0,0,DW6*LN((SQRT(DW11)/ABS(DW6))))</f>
        <v>17.16138512114358</v>
      </c>
      <c r="DX45" s="5"/>
      <c r="DY45" s="12">
        <f>+DY8+IF(DY8=0,0,DY8*LN((DY6+DY10)/ABS(DY8)))-IF(DY6=0,0,DY6*LN((SQRT(DY11)/ABS(DY6))))</f>
        <v>-16.93812445502549</v>
      </c>
      <c r="DZ45" s="8"/>
      <c r="EA45" s="12">
        <f>+EA8+IF(EA8=0,0,EA8*LN((EA6+EA10)/ABS(EA8)))-IF(EA6=0,0,EA6*LN((SQRT(EA11)/ABS(EA6))))</f>
        <v>-52.72672238817708</v>
      </c>
      <c r="EC45" s="15">
        <f>+(DU45-DW45-DY45+EA45)*$Y$4</f>
        <v>-5.1886343390949135</v>
      </c>
      <c r="EE45" s="12">
        <f>+EE8+IF(EE8=0,0,EE8*LN((EE6+EE10)/ABS(EE8)))-IF(EE6=0,0,EE6*LN((SQRT(EE11)/ABS(EE6))))</f>
        <v>21.176410576604567</v>
      </c>
      <c r="EF45" s="5"/>
      <c r="EG45" s="12">
        <f>+EG8+IF(EG8=0,0,EG8*LN((EG6+EG10)/ABS(EG8)))-IF(EG6=0,0,EG6*LN((SQRT(EG11)/ABS(EG6))))</f>
        <v>15.692222026027757</v>
      </c>
      <c r="EH45" s="5"/>
      <c r="EI45" s="12">
        <f>+EI8+IF(EI8=0,0,EI8*LN((EI6+EI10)/ABS(EI8)))-IF(EI6=0,0,EI6*LN((SQRT(EI11)/ABS(EI6))))</f>
        <v>-17.27225341218572</v>
      </c>
      <c r="EJ45" s="8"/>
      <c r="EK45" s="12">
        <f>+EK8+IF(EK8=0,0,EK8*LN((EK6+EK10)/ABS(EK8)))-IF(EK6=0,0,EK6*LN((SQRT(EK11)/ABS(EK6))))</f>
        <v>-54.33604319373329</v>
      </c>
      <c r="EM45" s="15">
        <f>+(EE45-EG45-EI45+EK45)*$Y$4</f>
        <v>-5.0260496367798995</v>
      </c>
      <c r="EO45" s="12">
        <f>+EO8+IF(EO8=0,0,EO8*LN((EO6+EO10)/ABS(EO8)))-IF(EO6=0,0,EO6*LN((SQRT(EO11)/ABS(EO6))))</f>
        <v>21.969621176475485</v>
      </c>
      <c r="EP45" s="5"/>
      <c r="EQ45" s="12">
        <f>+EQ8+IF(EQ8=0,0,EQ8*LN((EQ6+EQ10)/ABS(EQ8)))-IF(EQ6=0,0,EQ6*LN((SQRT(EQ11)/ABS(EQ6))))</f>
        <v>14.312240551447676</v>
      </c>
      <c r="ER45" s="5"/>
      <c r="ES45" s="12">
        <f>+ES8+IF(ES8=0,0,ES8*LN((ES6+ES10)/ABS(ES8)))-IF(ES6=0,0,ES6*LN((SQRT(ES11)/ABS(ES6))))</f>
        <v>-17.59431918363133</v>
      </c>
      <c r="ET45" s="8"/>
      <c r="EU45" s="12">
        <f>+EU8+IF(EU8=0,0,EU8*LN((EU6+EU10)/ABS(EU8)))-IF(EU6=0,0,EU6*LN((SQRT(EU11)/ABS(EU6))))</f>
        <v>-55.85609855951607</v>
      </c>
      <c r="EW45" s="15">
        <f>+(EO45-EQ45-ES45+EU45)*$Y$4</f>
        <v>-4.870841341554308</v>
      </c>
      <c r="EY45" s="12">
        <f>+EY8+IF(EY8=0,0,EY8*LN((EY6+EY10)/ABS(EY8)))-IF(EY6=0,0,EY6*LN((SQRT(EY11)/ABS(EY6))))</f>
        <v>22.729468309672395</v>
      </c>
      <c r="EZ45" s="5"/>
      <c r="FA45" s="12">
        <f>+FA8+IF(FA8=0,0,FA8*LN((FA6+FA10)/ABS(FA8)))-IF(FA6=0,0,FA6*LN((SQRT(FA11)/ABS(FA6))))</f>
        <v>13.013671776842298</v>
      </c>
      <c r="FB45" s="5"/>
      <c r="FC45" s="12">
        <f>+FC8+IF(FC8=0,0,FC8*LN((FC6+FC10)/ABS(FC8)))-IF(FC6=0,0,FC6*LN((SQRT(FC11)/ABS(FC6))))</f>
        <v>-17.905163389321604</v>
      </c>
      <c r="FD45" s="8"/>
      <c r="FE45" s="12">
        <f>+FE8+IF(FE8=0,0,FE8*LN((FE6+FE10)/ABS(FE8)))-IF(FE6=0,0,FE6*LN((SQRT(FE11)/ABS(FE6))))</f>
        <v>-57.29464995744219</v>
      </c>
      <c r="FG45" s="15">
        <f>+(EY45-FA45-FC45+FE45)*$Y$4</f>
        <v>-4.7227144488932</v>
      </c>
      <c r="FI45" s="12">
        <f>+FI8+IF(FI8=0,0,FI8*LN((FI6+FI10)/ABS(FI8)))-IF(FI6=0,0,FI6*LN((SQRT(FI11)/ABS(FI6))))</f>
        <v>23.457368385077924</v>
      </c>
      <c r="FJ45" s="5"/>
      <c r="FK45" s="12">
        <f>+FK8+IF(FK8=0,0,FK8*LN((FK6+FK10)/ABS(FK8)))-IF(FK6=0,0,FK6*LN((SQRT(FK11)/ABS(FK6))))</f>
        <v>11.789921601635104</v>
      </c>
      <c r="FL45" s="5"/>
      <c r="FM45" s="12">
        <f>+FM8+IF(FM8=0,0,FM8*LN((FM6+FM10)/ABS(FM8)))-IF(FM6=0,0,FM6*LN((SQRT(FM11)/ABS(FM6))))</f>
        <v>-18.20538993443208</v>
      </c>
      <c r="FN45" s="8"/>
      <c r="FO45" s="12">
        <f>+FO8+IF(FO8=0,0,FO8*LN((FO6+FO10)/ABS(FO8)))-IF(FO6=0,0,FO6*LN((SQRT(FO11)/ABS(FO6))))</f>
        <v>-58.65828408347115</v>
      </c>
      <c r="FQ45" s="15">
        <f>+(FI45-FK45-FM45+FO45)*$Y$4</f>
        <v>-4.58134623734622</v>
      </c>
      <c r="FS45" s="12">
        <f>+FS8+IF(FS8=0,0,FS8*LN((FS6+FS10)/ABS(FS8)))-IF(FS6=0,0,FS6*LN((SQRT(FS11)/ABS(FS6))))</f>
        <v>24.154928864420768</v>
      </c>
      <c r="FT45" s="5"/>
      <c r="FU45" s="12">
        <f>+FU8+IF(FU8=0,0,FU8*LN((FU6+FU10)/ABS(FU8)))-IF(FU6=0,0,FU6*LN((SQRT(FU11)/ABS(FU6))))</f>
        <v>10.635318340822565</v>
      </c>
      <c r="FV45" s="5"/>
      <c r="FW45" s="12">
        <f>+FW8+IF(FW8=0,0,FW8*LN((FW6+FW10)/ABS(FW8)))-IF(FW6=0,0,FW6*LN((SQRT(FW11)/ABS(FW6))))</f>
        <v>-18.49549233017105</v>
      </c>
      <c r="FX45" s="8"/>
      <c r="FY45" s="12">
        <f>+FY8+IF(FY8=0,0,FY8*LN((FY6+FY10)/ABS(FY8)))-IF(FY6=0,0,FY6*LN((SQRT(FY11)/ABS(FY6))))</f>
        <v>-59.95266526541616</v>
      </c>
      <c r="GA45" s="15">
        <f>+(FS45-FU45-FW45+FY45)*$Y$4</f>
        <v>-4.446401155751938</v>
      </c>
      <c r="GC45" s="12">
        <f>+GC8+IF(GC8=0,0,GC8*LN((GC6+GC10)/ABS(GC8)))-IF(GC6=0,0,GC6*LN((SQRT(GC11)/ABS(GC6))))</f>
        <v>24.82382040899901</v>
      </c>
      <c r="GD45" s="5"/>
      <c r="GE45" s="12">
        <f>+GE8+IF(GE8=0,0,GE8*LN((GE6+GE10)/ABS(GE8)))-IF(GE6=0,0,GE6*LN((SQRT(GE11)/ABS(GE6))))</f>
        <v>9.544927941773814</v>
      </c>
      <c r="GF45" s="5"/>
      <c r="GG45" s="12">
        <f>+GG8+IF(GG8=0,0,GG8*LN((GG6+GG10)/ABS(GG8)))-IF(GG6=0,0,GG6*LN((SQRT(GG11)/ABS(GG6))))</f>
        <v>-18.775914666871497</v>
      </c>
      <c r="GH45" s="8"/>
      <c r="GI45" s="12">
        <f>+GI8+IF(GI8=0,0,GI8*LN((GI6+GI10)/ABS(GI8)))-IF(GI6=0,0,GI6*LN((SQRT(GI11)/ABS(GI6))))</f>
        <v>-61.182720249481434</v>
      </c>
      <c r="GK45" s="15">
        <f>+(GC45-GE45-GG45+GI45)*$Y$4</f>
        <v>-4.3175414680809405</v>
      </c>
      <c r="GM45" s="12">
        <f>+GM8+IF(GM8=0,0,GM8*LN((GM6+GM10)/ABS(GM8)))-IF(GM6=0,0,GM6*LN((SQRT(GM11)/ABS(GM6))))</f>
        <v>25.46570320891719</v>
      </c>
      <c r="GN45" s="5"/>
      <c r="GO45" s="12">
        <f>+GO8+IF(GO8=0,0,GO8*LN((GO6+GO10)/ABS(GO8)))-IF(GO6=0,0,GO6*LN((SQRT(GO11)/ABS(GO6))))</f>
        <v>8.514415589910683</v>
      </c>
      <c r="GP45" s="5"/>
      <c r="GQ45" s="12">
        <f>+GQ8+IF(GQ8=0,0,GQ8*LN((GQ6+GQ10)/ABS(GQ8)))-IF(GQ6=0,0,GQ6*LN((SQRT(GQ11)/ABS(GQ6))))</f>
        <v>-19.047078806614536</v>
      </c>
      <c r="GR45" s="8"/>
      <c r="GS45" s="12">
        <f>+GS8+IF(GS8=0,0,GS8*LN((GS6+GS10)/ABS(GS8)))-IF(GS6=0,0,GS6*LN((SQRT(GS11)/ABS(GS6))))</f>
        <v>-62.35277659785253</v>
      </c>
      <c r="GU45" s="15">
        <f>+(GM45-GO45-GQ45+GS45)*$Y$4</f>
        <v>-4.194434651181971</v>
      </c>
      <c r="GW45" s="12">
        <f>+GW8+IF(GW8=0,0,GW8*LN((GW6+GW10)/ABS(GW8)))-IF(GW6=0,0,GW6*LN((SQRT(GW11)/ABS(GW6))))</f>
        <v>26.082185285703726</v>
      </c>
      <c r="GX45" s="5"/>
      <c r="GY45" s="12">
        <f>+GY8+IF(GY8=0,0,GY8*LN((GY6+GY10)/ABS(GY8)))-IF(GY6=0,0,GY6*LN((SQRT(GY11)/ABS(GY6))))</f>
        <v>7.539940002400208</v>
      </c>
      <c r="GZ45" s="5"/>
      <c r="HA45" s="12">
        <f>+HA8+IF(HA8=0,0,HA8*LN((HA6+HA10)/ABS(HA8)))-IF(HA6=0,0,HA6*LN((SQRT(HA11)/ABS(HA6))))</f>
        <v>-19.309394904569853</v>
      </c>
      <c r="HB45" s="8"/>
      <c r="HC45" s="12">
        <f>+HC8+IF(HC8=0,0,HC8*LN((HC6+HC10)/ABS(HC8)))-IF(HC6=0,0,HC6*LN((SQRT(HC11)/ABS(HC6))))</f>
        <v>-63.46666839820395</v>
      </c>
      <c r="HE45" s="15">
        <f>+(GW45-GY45-HA45+HC45)*$Y$4</f>
        <v>-4.076758357112457</v>
      </c>
      <c r="HG45" s="12">
        <f>+HG8+IF(HG8=0,0,HG8*LN((HG6+HG10)/ABS(HG8)))-IF(HG6=0,0,HG6*LN((SQRT(HG11)/ABS(HG6))))</f>
        <v>26.674799893327616</v>
      </c>
      <c r="HH45" s="5"/>
      <c r="HI45" s="12">
        <f>+HI8+IF(HI8=0,0,HI8*LN((HI6+HI10)/ABS(HI8)))-IF(HI6=0,0,HI6*LN((SQRT(HI11)/ABS(HI6))))</f>
        <v>6.618071296117748</v>
      </c>
      <c r="HJ45" s="5"/>
      <c r="HK45" s="12">
        <f>+HK8+IF(HK8=0,0,HK8*LN((HK6+HK10)/ABS(HK8)))-IF(HK6=0,0,HK6*LN((SQRT(HK11)/ABS(HK6))))</f>
        <v>-19.56326411954355</v>
      </c>
      <c r="HL45" s="8"/>
      <c r="HM45" s="12">
        <f>+HM8+IF(HM8=0,0,HM8*LN((HM6+HM10)/ABS(HM8)))-IF(HM6=0,0,HM6*LN((SQRT(HM11)/ABS(HM6))))</f>
        <v>-64.52781839886204</v>
      </c>
      <c r="HO45" s="15">
        <f>+(HG45-HI45-HK45+HM45)*$Y$4</f>
        <v>-3.964203578978847</v>
      </c>
      <c r="HQ45" s="12">
        <f>+HQ8+IF(HQ8=0,0,HQ8*LN((HQ6+HQ10)/ABS(HQ8)))-IF(HQ6=0,0,HQ6*LN((SQRT(HQ11)/ABS(HQ6))))</f>
        <v>27.24499443535779</v>
      </c>
      <c r="HR45" s="5"/>
      <c r="HS45" s="12">
        <f>+HS8+IF(HS8=0,0,HS8*LN((HS6+HS10)/ABS(HS8)))-IF(HS6=0,0,HS6*LN((SQRT(HS11)/ABS(HS6))))</f>
        <v>5.745726205410612</v>
      </c>
      <c r="HT45" s="5"/>
      <c r="HU45" s="12">
        <f>+HU8+IF(HU8=0,0,HU8*LN((HU6+HU10)/ABS(HU8)))-IF(HU6=0,0,HU6*LN((SQRT(HU11)/ABS(HU6))))</f>
        <v>-19.80907800855496</v>
      </c>
      <c r="HV45" s="8"/>
      <c r="HW45" s="12">
        <f>+HW8+IF(HW8=0,0,HW8*LN((HW6+HW10)/ABS(HW8)))-IF(HW6=0,0,HW6*LN((SQRT(HW11)/ABS(HW6))))</f>
        <v>-65.53930279409003</v>
      </c>
      <c r="HY45" s="15">
        <f>+(HQ45-HS45-HU45+HW45)*$Y$4</f>
        <v>-3.85647651166678</v>
      </c>
    </row>
    <row r="46" spans="1:233" ht="15.75">
      <c r="A46" s="47">
        <f t="shared" si="58"/>
        <v>13</v>
      </c>
      <c r="B46" s="35">
        <f t="shared" si="45"/>
        <v>0.5926713352258881</v>
      </c>
      <c r="C46" s="35">
        <f t="shared" si="46"/>
        <v>0.21178810653823713</v>
      </c>
      <c r="D46" s="35">
        <f t="shared" si="47"/>
        <v>0.6209784868520709</v>
      </c>
      <c r="E46" s="35">
        <f t="shared" si="48"/>
        <v>-0.15872665981488782</v>
      </c>
      <c r="F46" s="35">
        <f t="shared" si="49"/>
        <v>-0.6486178915297344</v>
      </c>
      <c r="G46" s="35">
        <f t="shared" si="50"/>
        <v>0.2165941235820819</v>
      </c>
      <c r="H46" s="49">
        <f t="shared" si="59"/>
        <v>0.5140481847514476</v>
      </c>
      <c r="I46" s="50">
        <f t="shared" si="60"/>
        <v>0.14985487862815905</v>
      </c>
      <c r="J46" s="68">
        <f t="shared" si="61"/>
        <v>0.633522931919184</v>
      </c>
      <c r="K46" s="69">
        <f t="shared" si="62"/>
        <v>0.17990149647302953</v>
      </c>
      <c r="L46" s="70">
        <f t="shared" si="63"/>
        <v>-0.07698828596338245</v>
      </c>
      <c r="M46" s="49">
        <f t="shared" si="64"/>
        <v>0.43070598528965703</v>
      </c>
      <c r="N46" s="86">
        <f t="shared" si="51"/>
        <v>0.20367897762223058</v>
      </c>
      <c r="O46" s="93">
        <f t="shared" si="52"/>
        <v>1.5990363558551744E-05</v>
      </c>
      <c r="P46" s="87">
        <f t="shared" si="53"/>
        <v>2.866147597787675E-08</v>
      </c>
      <c r="Q46" s="87">
        <f t="shared" si="54"/>
        <v>-6.769840625974489E-07</v>
      </c>
      <c r="R46" s="87">
        <f t="shared" si="55"/>
        <v>-1.137524412211108E-05</v>
      </c>
      <c r="S46" s="88">
        <f t="shared" si="56"/>
        <v>8.946851289131371E-06</v>
      </c>
      <c r="T46" s="94">
        <f t="shared" si="57"/>
        <v>8.619215319784629E-07</v>
      </c>
      <c r="U46" s="86">
        <f t="shared" si="65"/>
        <v>7.105556105071936E-06</v>
      </c>
      <c r="V46" s="50">
        <f t="shared" si="66"/>
        <v>-2.0827164863470123E-06</v>
      </c>
      <c r="X46" s="3" t="s">
        <v>60</v>
      </c>
      <c r="Y46" s="12">
        <f>-Y8-IF(Y8=0,0,Y8*LN((Y6+Y10)/ABS(Y8)))-IF(OR(Y8=0,Y11=0),0,Y6*LN((Y8+Y10)/SQRT(Y11)))</f>
        <v>-14.204821623225167</v>
      </c>
      <c r="Z46" s="5"/>
      <c r="AA46" s="12">
        <f>-AA8-IF(AA8=0,0,AA8*LN((AA6+AA10)/ABS(AA8)))-IF(OR(AA8=0,AA11=0),0,AA6*LN((AA8+AA10)/SQRT(AA11)))</f>
        <v>-42.271950178453594</v>
      </c>
      <c r="AB46" s="5"/>
      <c r="AC46" s="12">
        <f>-AC8-IF(AC8=0,0,AC8*LN((AC6+AC10)/ABS(AC8)))-IF(OR(AC8=0,AC11=0),0,AC6*LN((AC8+AC10)/SQRT(AC11)))</f>
        <v>9.002495575643108</v>
      </c>
      <c r="AD46" s="8"/>
      <c r="AE46" s="12">
        <f>-AE8-IF(AE8=0,0,AE8*LN((AE6+AE10)/ABS(AE8)))-IF(OR(AE8=0,AE11=0),0,AE6*LN((AE8+AE10)/SQRT(AE11)))</f>
        <v>26.21163328041792</v>
      </c>
      <c r="AG46" s="15">
        <f>+(Y46-AA46-AC46+AE46)*$Y$4</f>
        <v>7.205941580024317</v>
      </c>
      <c r="AI46" s="12">
        <f>-AI8-IF(AI8=0,0,AI8*LN((AI6+AI10)/ABS(AI8)))-IF(OR(AI8=0,AI11=0),0,AI6*LN((AI8+AI10)/SQRT(AI11)))</f>
        <v>-16.411299752993536</v>
      </c>
      <c r="AJ46" s="5"/>
      <c r="AK46" s="12">
        <f>-AK8-IF(AK8=0,0,AK8*LN((AK6+AK10)/ABS(AK8)))-IF(OR(AK8=0,AK11=0),0,AK6*LN((AK8+AK10)/SQRT(AK11)))</f>
        <v>-42.45698740893464</v>
      </c>
      <c r="AL46" s="5"/>
      <c r="AM46" s="12">
        <f>-AM8-IF(AM8=0,0,AM8*LN((AM6+AM10)/ABS(AM8)))-IF(OR(AM8=0,AM11=0),0,AM6*LN((AM8+AM10)/SQRT(AM11)))</f>
        <v>10.504808736250077</v>
      </c>
      <c r="AN46" s="8"/>
      <c r="AO46" s="12">
        <f>-AO8-IF(AO8=0,0,AO8*LN((AO6+AO10)/ABS(AO8)))-IF(OR(AO8=0,AO11=0),0,AO6*LN((AO8+AO10)/SQRT(AO11)))</f>
        <v>26.308053188096093</v>
      </c>
      <c r="AQ46" s="15">
        <f>+(AI46-AK46-AM46+AO46)*$Y$4</f>
        <v>6.6604644080714515</v>
      </c>
      <c r="AS46" s="12">
        <f>-AS8-IF(AS8=0,0,AS8*LN((AS6+AS10)/ABS(AS8)))-IF(OR(AS8=0,AS11=0),0,AS6*LN((AS8+AS10)/SQRT(AS11)))</f>
        <v>-18.563037728033475</v>
      </c>
      <c r="AT46" s="5"/>
      <c r="AU46" s="12">
        <f>-AU8-IF(AU8=0,0,AU8*LN((AU6+AU10)/ABS(AU8)))-IF(OR(AU8=0,AU11=0),0,AU6*LN((AU8+AU10)/SQRT(AU11)))</f>
        <v>-42.642004325010234</v>
      </c>
      <c r="AV46" s="5"/>
      <c r="AW46" s="12">
        <f>-AW8-IF(AW8=0,0,AW8*LN((AW6+AW10)/ABS(AW8)))-IF(OR(AW8=0,AW11=0),0,AW6*LN((AW8+AW10)/SQRT(AW11)))</f>
        <v>11.960722672893684</v>
      </c>
      <c r="AX46" s="8"/>
      <c r="AY46" s="12">
        <f>-AY8-IF(AY8=0,0,AY8*LN((AY6+AY10)/ABS(AY8)))-IF(OR(AY8=0,AY11=0),0,AY6*LN((AY8+AY10)/SQRT(AY11)))</f>
        <v>26.404462482746506</v>
      </c>
      <c r="BA46" s="15">
        <f>+(AS46-AU46-AW46+AY46)*$Y$4</f>
        <v>6.131079145924755</v>
      </c>
      <c r="BC46" s="12">
        <f>-BC8-IF(BC8=0,0,BC8*LN((BC6+BC10)/ABS(BC8)))-IF(OR(BC8=0,BC11=0),0,BC6*LN((BC8+BC10)/SQRT(BC11)))</f>
        <v>-20.61563921839037</v>
      </c>
      <c r="BD46" s="5"/>
      <c r="BE46" s="12">
        <f>-BE8-IF(BE8=0,0,BE8*LN((BE6+BE10)/ABS(BE8)))-IF(OR(BE8=0,BE11=0),0,BE6*LN((BE8+BE10)/SQRT(BE11)))</f>
        <v>-42.826980627332375</v>
      </c>
      <c r="BF46" s="5"/>
      <c r="BG46" s="12">
        <f>-BG8-IF(BG8=0,0,BG8*LN((BG6+BG10)/ABS(BG8)))-IF(OR(BG8=0,BG11=0),0,BG6*LN((BG8+BG10)/SQRT(BG11)))</f>
        <v>13.333386849246036</v>
      </c>
      <c r="BH46" s="8"/>
      <c r="BI46" s="12">
        <f>-BI8-IF(BI8=0,0,BI8*LN((BI6+BI10)/ABS(BI8)))-IF(OR(BI8=0,BI11=0),0,BI6*LN((BI8+BI10)/SQRT(BI11)))</f>
        <v>26.500850559225675</v>
      </c>
      <c r="BK46" s="15">
        <f>+(BC46-BE46-BG46+BI46)*$Y$4</f>
        <v>5.6307117153612305</v>
      </c>
      <c r="BM46" s="12">
        <f>-BM8-IF(BM8=0,0,BM8*LN((BM6+BM10)/ABS(BM8)))-IF(OR(BM8=0,BM11=0),0,BM6*LN((BM8+BM10)/SQRT(BM11)))</f>
        <v>-22.540692270745872</v>
      </c>
      <c r="BN46" s="5"/>
      <c r="BO46" s="12">
        <f>-BO8-IF(BO8=0,0,BO8*LN((BO6+BO10)/ABS(BO8)))-IF(OR(BO8=0,BO11=0),0,BO6*LN((BO8+BO10)/SQRT(BO11)))</f>
        <v>-43.01189604664037</v>
      </c>
      <c r="BP46" s="5"/>
      <c r="BQ46" s="12">
        <f>-BQ8-IF(BQ8=0,0,BQ8*LN((BQ6+BQ10)/ABS(BQ8)))-IF(OR(BQ8=0,BQ11=0),0,BQ6*LN((BQ8+BQ10)/SQRT(BQ11)))</f>
        <v>14.600538590349869</v>
      </c>
      <c r="BR46" s="8"/>
      <c r="BS46" s="12">
        <f>-BS8-IF(BS8=0,0,BS8*LN((BS6+BS10)/ABS(BS8)))-IF(OR(BS8=0,BS11=0),0,BS6*LN((BS8+BS10)/SQRT(BS11)))</f>
        <v>26.597206828144103</v>
      </c>
      <c r="BU46" s="15">
        <f>+(BM46-BO46-BQ46+BS46)*$Y$4</f>
        <v>5.167422322653572</v>
      </c>
      <c r="BW46" s="12">
        <f>-BW8-IF(BW8=0,0,BW8*LN((BW6+BW10)/ABS(BW8)))-IF(OR(BW8=0,BW11=0),0,BW6*LN((BW8+BW10)/SQRT(BW11)))</f>
        <v>-24.325621739087186</v>
      </c>
      <c r="BX46" s="5"/>
      <c r="BY46" s="12">
        <f>-BY8-IF(BY8=0,0,BY8*LN((BY6+BY10)/ABS(BY8)))-IF(OR(BY8=0,BY11=0),0,BY6*LN((BY8+BY10)/SQRT(BY11)))</f>
        <v>-43.19673035873573</v>
      </c>
      <c r="BZ46" s="5"/>
      <c r="CA46" s="12">
        <f>-CA8-IF(CA8=0,0,CA8*LN((CA6+CA10)/ABS(CA8)))-IF(OR(CA8=0,CA11=0),0,CA6*LN((CA8+CA10)/SQRT(CA11)))</f>
        <v>15.754056374864069</v>
      </c>
      <c r="CB46" s="8"/>
      <c r="CC46" s="12">
        <f>-CC8-IF(CC8=0,0,CC8*LN((CC6+CC10)/ABS(CC8)))-IF(OR(CC8=0,CC11=0),0,CC6*LN((CC8+CC10)/SQRT(CC11)))</f>
        <v>26.693520723707234</v>
      </c>
      <c r="CE46" s="15">
        <f>+(BW46-BY46-CA46+CC46)*$Y$4</f>
        <v>4.744500044337091</v>
      </c>
      <c r="CG46" s="12">
        <f>-CG8-IF(CG8=0,0,CG8*LN((CG6+CG10)/ABS(CG8)))-IF(OR(CG8=0,CG11=0),0,CG6*LN((CG8+CG10)/SQRT(CG11)))</f>
        <v>-25.969949407808205</v>
      </c>
      <c r="CH46" s="5"/>
      <c r="CI46" s="12">
        <f>-CI8-IF(CI8=0,0,CI8*LN((CI6+CI10)/ABS(CI8)))-IF(OR(CI8=0,CI11=0),0,CI6*LN((CI8+CI10)/SQRT(CI11)))</f>
        <v>-43.38146339937468</v>
      </c>
      <c r="CJ46" s="5"/>
      <c r="CK46" s="12">
        <f>-CK8-IF(CK8=0,0,CK8*LN((CK6+CK10)/ABS(CK8)))-IF(OR(CK8=0,CK11=0),0,CK6*LN((CK8+CK10)/SQRT(CK11)))</f>
        <v>16.796217839192163</v>
      </c>
      <c r="CL46" s="8"/>
      <c r="CM46" s="12">
        <f>-CM8-IF(CM8=0,0,CM8*LN((CM6+CM10)/ABS(CM8)))-IF(OR(CM8=0,CM11=0),0,CM6*LN((CM8+CM10)/SQRT(CM11)))</f>
        <v>26.789781711513207</v>
      </c>
      <c r="CO46" s="15">
        <f>+(CG46-CI46-CK46+CM46)*$Y$4</f>
        <v>4.361653607855979</v>
      </c>
      <c r="CQ46" s="12">
        <f>-CQ8-IF(CQ8=0,0,CQ8*LN((CQ6+CQ10)/ABS(CQ8)))-IF(OR(CQ8=0,CQ11=0),0,CQ6*LN((CQ8+CQ10)/SQRT(CQ11)))</f>
        <v>-27.48073613389161</v>
      </c>
      <c r="CR46" s="5"/>
      <c r="CS46" s="12">
        <f>-CS8-IF(CS8=0,0,CS8*LN((CS6+CS10)/ABS(CS8)))-IF(OR(CS8=0,CS11=0),0,CS6*LN((CS8+CS10)/SQRT(CS11)))</f>
        <v>-43.566075079051615</v>
      </c>
      <c r="CT46" s="5"/>
      <c r="CU46" s="12">
        <f>-CU8-IF(CU8=0,0,CU8*LN((CU6+CU10)/ABS(CU8)))-IF(OR(CU8=0,CU11=0),0,CU6*LN((CU8+CU10)/SQRT(CU11)))</f>
        <v>17.735351622705252</v>
      </c>
      <c r="CV46" s="8"/>
      <c r="CW46" s="12">
        <f>-CW8-IF(CW8=0,0,CW8*LN((CW6+CW10)/ABS(CW8)))-IF(OR(CW8=0,CW11=0),0,CW6*LN((CW8+CW10)/SQRT(CW11)))</f>
        <v>26.88597929629323</v>
      </c>
      <c r="CY46" s="15">
        <f>+(CQ46-CS46-CU46+CW46)*$Y$4</f>
        <v>4.016428831075806</v>
      </c>
      <c r="DA46" s="12">
        <f>-DA8-IF(DA8=0,0,DA8*LN((DA6+DA10)/ABS(DA8)))-IF(OR(DA8=0,DA11=0),0,DA6*LN((DA8+DA10)/SQRT(DA11)))</f>
        <v>-28.868836414377135</v>
      </c>
      <c r="DB46" s="5"/>
      <c r="DC46" s="12">
        <f>-DC8-IF(DC8=0,0,DC8*LN((DC6+DC10)/ABS(DC8)))-IF(OR(DC8=0,DC11=0),0,DC6*LN((DC8+DC10)/SQRT(DC11)))</f>
        <v>-43.75054539764635</v>
      </c>
      <c r="DD46" s="5"/>
      <c r="DE46" s="12">
        <f>-DE8-IF(DE8=0,0,DE8*LN((DE6+DE10)/ABS(DE8)))-IF(OR(DE8=0,DE11=0),0,DE6*LN((DE8+DE10)/SQRT(DE11)))</f>
        <v>18.582405504569145</v>
      </c>
      <c r="DF46" s="8"/>
      <c r="DG46" s="12">
        <f>-DG8-IF(DG8=0,0,DG8*LN((DG6+DG10)/ABS(DG8)))-IF(OR(DG8=0,DG11=0),0,DG6*LN((DG8+DG10)/SQRT(DG11)))</f>
        <v>26.98210302958065</v>
      </c>
      <c r="DI46" s="15">
        <f>+(DA46-DC46-DE46+DG46)*$Y$4</f>
        <v>3.7053509279246994</v>
      </c>
      <c r="DK46" s="12">
        <f>-DK8-IF(DK8=0,0,DK8*LN((DK6+DK10)/ABS(DK8)))-IF(OR(DK8=0,DK11=0),0,DK6*LN((DK8+DK10)/SQRT(DK11)))</f>
        <v>-30.146397413087172</v>
      </c>
      <c r="DL46" s="5"/>
      <c r="DM46" s="12">
        <f>-DM8-IF(DM8=0,0,DM8*LN((DM6+DM10)/ABS(DM8)))-IF(OR(DM8=0,DM11=0),0,DM6*LN((DM8+DM10)/SQRT(DM11)))</f>
        <v>-43.9348544589095</v>
      </c>
      <c r="DN46" s="5"/>
      <c r="DO46" s="12">
        <f>-DO8-IF(DO8=0,0,DO8*LN((DO6+DO10)/ABS(DO8)))-IF(OR(DO8=0,DO11=0),0,DO6*LN((DO8+DO10)/SQRT(DO11)))</f>
        <v>19.34877457262752</v>
      </c>
      <c r="DP46" s="8"/>
      <c r="DQ46" s="12">
        <f>-DQ8-IF(DQ8=0,0,DQ8*LN((DQ6+DQ10)/ABS(DQ8)))-IF(OR(DQ8=0,DQ11=0),0,DQ6*LN((DQ8+DQ10)/SQRT(DQ11)))</f>
        <v>27.078142517295017</v>
      </c>
      <c r="DS46" s="15">
        <f>+(DK46-DM46-DO46+DQ46)*$Y$4</f>
        <v>3.4246682118227714</v>
      </c>
      <c r="DU46" s="12">
        <f>-DU8-IF(DU8=0,0,DU8*LN((DU6+DU10)/ABS(DU8)))-IF(OR(DU8=0,DU11=0),0,DU6*LN((DU8+DU10)/SQRT(DU11)))</f>
        <v>-31.325418755010915</v>
      </c>
      <c r="DV46" s="5"/>
      <c r="DW46" s="12">
        <f>-DW8-IF(DW8=0,0,DW8*LN((DW6+DW10)/ABS(DW8)))-IF(OR(DW8=0,DW11=0),0,DW6*LN((DW8+DW10)/SQRT(DW11)))</f>
        <v>-44.118982484760004</v>
      </c>
      <c r="DX46" s="5"/>
      <c r="DY46" s="12">
        <f>-DY8-IF(DY8=0,0,DY8*LN((DY6+DY10)/ABS(DY8)))-IF(OR(DY8=0,DY11=0),0,DY6*LN((DY8+DY10)/SQRT(DY11)))</f>
        <v>20.04515248506964</v>
      </c>
      <c r="DZ46" s="8"/>
      <c r="EA46" s="12">
        <f>-EA8-IF(EA8=0,0,EA8*LN((EA6+EA10)/ABS(EA8)))-IF(OR(EA8=0,EA11=0),0,EA6*LN((EA8+EA10)/SQRT(EA11)))</f>
        <v>27.17408742722757</v>
      </c>
      <c r="EC46" s="15">
        <f>+(DU46-DW46-DY46+EA46)*$Y$4</f>
        <v>3.170764142375722</v>
      </c>
      <c r="EE46" s="12">
        <f>-EE8-IF(EE8=0,0,EE8*LN((EE6+EE10)/ABS(EE8)))-IF(OR(EE8=0,EE11=0),0,EE6*LN((EE8+EE10)/SQRT(EE11)))</f>
        <v>-32.41703509673262</v>
      </c>
      <c r="EF46" s="5"/>
      <c r="EG46" s="12">
        <f>-EG8-IF(EG8=0,0,EG8*LN((EG6+EG10)/ABS(EG8)))-IF(OR(EG8=0,EG11=0),0,EG6*LN((EG8+EG10)/SQRT(EG11)))</f>
        <v>-44.302909829369995</v>
      </c>
      <c r="EH46" s="5"/>
      <c r="EI46" s="12">
        <f>-EI8-IF(EI8=0,0,EI8*LN((EI6+EI10)/ABS(EI8)))-IF(OR(EI8=0,EI11=0),0,EI6*LN((EI8+EI10)/SQRT(EI11)))</f>
        <v>20.68104580304808</v>
      </c>
      <c r="EJ46" s="8"/>
      <c r="EK46" s="12">
        <f>-EK8-IF(EK8=0,0,EK8*LN((EK6+EK10)/ABS(EK8)))-IF(OR(EK8=0,EK11=0),0,EK6*LN((EK8+EK10)/SQRT(EK11)))</f>
        <v>27.269927496415143</v>
      </c>
      <c r="EM46" s="15">
        <f>+(EE46-EG46-EI46+EK46)*$Y$4</f>
        <v>2.9403488076173643</v>
      </c>
      <c r="EO46" s="12">
        <f>-EO8-IF(EO8=0,0,EO8*LN((EO6+EO10)/ABS(EO8)))-IF(OR(EO8=0,EO11=0),0,EO6*LN((EO8+EO10)/SQRT(EO11)))</f>
        <v>-33.43123135180247</v>
      </c>
      <c r="EP46" s="5"/>
      <c r="EQ46" s="12">
        <f>-EQ8-IF(EQ8=0,0,EQ8*LN((EQ6+EQ10)/ABS(EQ8)))-IF(OR(EQ8=0,EQ11=0),0,EQ6*LN((EQ8+EQ10)/SQRT(EQ11)))</f>
        <v>-44.48661699301249</v>
      </c>
      <c r="ER46" s="5"/>
      <c r="ES46" s="12">
        <f>-ES8-IF(ES8=0,0,ES8*LN((ES6+ES10)/ABS(ES8)))-IF(OR(ES8=0,ES11=0),0,ES6*LN((ES8+ES10)/SQRT(ES11)))</f>
        <v>21.26465954974281</v>
      </c>
      <c r="ET46" s="8"/>
      <c r="EU46" s="12">
        <f>-EU8-IF(EU8=0,0,EU8*LN((EU6+EU10)/ABS(EU8)))-IF(OR(EU8=0,EU11=0),0,EU6*LN((EU8+EU10)/SQRT(EU11)))</f>
        <v>27.365652538389686</v>
      </c>
      <c r="EW46" s="15">
        <f>+(EO46-EQ46-ES46+EU46)*$Y$4</f>
        <v>2.7305224644978843</v>
      </c>
      <c r="EY46" s="12">
        <f>-EY8-IF(EY8=0,0,EY8*LN((EY6+EY10)/ABS(EY8)))-IF(OR(EY8=0,EY11=0),0,EY6*LN((EY8+EY10)/SQRT(EY11)))</f>
        <v>-34.37679295958256</v>
      </c>
      <c r="EZ46" s="5"/>
      <c r="FA46" s="12">
        <f>-FA8-IF(FA8=0,0,FA8*LN((FA6+FA10)/ABS(FA8)))-IF(OR(FA8=0,FA11=0),0,FA6*LN((FA8+FA10)/SQRT(FA11)))</f>
        <v>-44.67008463564851</v>
      </c>
      <c r="FB46" s="5"/>
      <c r="FC46" s="12">
        <f>-FC8-IF(FC8=0,0,FC8*LN((FC6+FC10)/ABS(FC8)))-IF(OR(FC8=0,FC11=0),0,FC6*LN((FC8+FC10)/SQRT(FC11)))</f>
        <v>21.802964741597467</v>
      </c>
      <c r="FD46" s="8"/>
      <c r="FE46" s="12">
        <f>-FE8-IF(FE8=0,0,FE8*LN((FE6+FE10)/ABS(FE8)))-IF(OR(FE8=0,FE11=0),0,FE6*LN((FE8+FE10)/SQRT(FE11)))</f>
        <v>27.461252450290974</v>
      </c>
      <c r="FG46" s="15">
        <f>+(EY46-FA46-FC46+FE46)*$Y$4</f>
        <v>2.538772709207242</v>
      </c>
      <c r="FI46" s="12">
        <f>-FI8-IF(FI8=0,0,FI8*LN((FI6+FI10)/ABS(FI8)))-IF(OR(FI8=0,FI11=0),0,FI6*LN((FI8+FI10)/SQRT(FI11)))</f>
        <v>-35.26137160153423</v>
      </c>
      <c r="FJ46" s="5"/>
      <c r="FK46" s="12">
        <f>-FK8-IF(FK8=0,0,FK8*LN((FK6+FK10)/ABS(FK8)))-IF(OR(FK8=0,FK11=0),0,FK6*LN((FK8+FK10)/SQRT(FK11)))</f>
        <v>-44.853293590230926</v>
      </c>
      <c r="FL46" s="5"/>
      <c r="FM46" s="12">
        <f>-FM8-IF(FM8=0,0,FM8*LN((FM6+FM10)/ABS(FM8)))-IF(OR(FM8=0,FM11=0),0,FM6*LN((FM8+FM10)/SQRT(FM11)))</f>
        <v>22.30183987649846</v>
      </c>
      <c r="FN46" s="8"/>
      <c r="FO46" s="12">
        <f>-FO8-IF(FO8=0,0,FO8*LN((FO6+FO10)/ABS(FO8)))-IF(OR(FO8=0,FO11=0),0,FO6*LN((FO8+FO10)/SQRT(FO11)))</f>
        <v>27.55671721983078</v>
      </c>
      <c r="FQ46" s="15">
        <f>+(FI46-FK46-FM46+FO46)*$Y$4</f>
        <v>2.3629415027858682</v>
      </c>
      <c r="FS46" s="12">
        <f>-FS8-IF(FS8=0,0,FS8*LN((FS6+FS10)/ABS(FS8)))-IF(OR(FS8=0,FS11=0),0,FS6*LN((FS8+FS10)/SQRT(FS11)))</f>
        <v>-36.091599306106126</v>
      </c>
      <c r="FT46" s="5"/>
      <c r="FU46" s="12">
        <f>-FU8-IF(FU8=0,0,FU8*LN((FU6+FU10)/ABS(FU8)))-IF(OR(FU8=0,FU11=0),0,FU6*LN((FU8+FU10)/SQRT(FU11)))</f>
        <v>-45.03622487570314</v>
      </c>
      <c r="FV46" s="5"/>
      <c r="FW46" s="12">
        <f>-FW8-IF(FW8=0,0,FW8*LN((FW6+FW10)/ABS(FW8)))-IF(OR(FW8=0,FW11=0),0,FW6*LN((FW8+FW10)/SQRT(FW11)))</f>
        <v>22.76623047792247</v>
      </c>
      <c r="FX46" s="8"/>
      <c r="FY46" s="12">
        <f>-FY8-IF(FY8=0,0,FY8*LN((FY6+FY10)/ABS(FY8)))-IF(OR(FY8=0,FY11=0),0,FY6*LN((FY8+FY10)/SQRT(FY11)))</f>
        <v>27.652036932096877</v>
      </c>
      <c r="GA46" s="15">
        <f>+(FS46-FU46-FW46+FY46)*$Y$4</f>
        <v>2.201181621679668</v>
      </c>
      <c r="GC46" s="12">
        <f>-GC8-IF(GC8=0,0,GC8*LN((GC6+GC10)/ABS(GC8)))-IF(OR(GC8=0,GC11=0),0,GC6*LN((GC8+GC10)/SQRT(GC11)))</f>
        <v>-36.87321566078142</v>
      </c>
      <c r="GD46" s="5"/>
      <c r="GE46" s="12">
        <f>-GE8-IF(GE8=0,0,GE8*LN((GE6+GE10)/ABS(GE8)))-IF(OR(GE8=0,GE11=0),0,GE6*LN((GE8+GE10)/SQRT(GE11)))</f>
        <v>-45.21885970967191</v>
      </c>
      <c r="GF46" s="5"/>
      <c r="GG46" s="12">
        <f>-GG8-IF(GG8=0,0,GG8*LN((GG6+GG10)/ABS(GG8)))-IF(OR(GG8=0,GG11=0),0,GG6*LN((GG8+GG10)/SQRT(GG11)))</f>
        <v>23.200300667763955</v>
      </c>
      <c r="GH46" s="8"/>
      <c r="GI46" s="12">
        <f>-GI8-IF(GI8=0,0,GI8*LN((GI6+GI10)/ABS(GI8)))-IF(OR(GI8=0,GI11=0),0,GI6*LN((GI8+GI10)/SQRT(GI11)))</f>
        <v>27.747201776186166</v>
      </c>
      <c r="GK46" s="15">
        <f>+(GC46-GE46-GG46+GI46)*$Y$4</f>
        <v>2.0519122908217944</v>
      </c>
      <c r="GM46" s="12">
        <f>-GM8-IF(GM8=0,0,GM8*LN((GM6+GM10)/ABS(GM8)))-IF(OR(GM8=0,GM11=0),0,GM6*LN((GM8+GM10)/SQRT(GM11)))</f>
        <v>-37.6111908868126</v>
      </c>
      <c r="GN46" s="5"/>
      <c r="GO46" s="12">
        <f>-GO8-IF(GO8=0,0,GO8*LN((GO6+GO10)/ABS(GO8)))-IF(OR(GO8=0,GO11=0),0,GO6*LN((GO8+GO10)/SQRT(GO11)))</f>
        <v>-45.401179520734495</v>
      </c>
      <c r="GP46" s="5"/>
      <c r="GQ46" s="12">
        <f>-GQ8-IF(GQ8=0,0,GQ8*LN((GQ6+GQ10)/ABS(GQ8)))-IF(OR(GQ8=0,GQ11=0),0,GQ6*LN((GQ8+GQ10)/SQRT(GQ11)))</f>
        <v>23.607566578724086</v>
      </c>
      <c r="GR46" s="8"/>
      <c r="GS46" s="12">
        <f>-GS8-IF(GS8=0,0,GS8*LN((GS6+GS10)/ABS(GS8)))-IF(OR(GS8=0,GS11=0),0,GS6*LN((GS8+GS10)/SQRT(GS11)))</f>
        <v>27.842202051656336</v>
      </c>
      <c r="GU46" s="15">
        <f>+(GM46-GO46-GQ46+GS46)*$Y$4</f>
        <v>1.9137783654278042</v>
      </c>
      <c r="GW46" s="12">
        <f>-GW8-IF(GW8=0,0,GW8*LN((GW6+GW10)/ABS(GW8)))-IF(OR(GW8=0,GW11=0),0,GW6*LN((GW8+GW10)/SQRT(GW11)))</f>
        <v>-38.30983730829654</v>
      </c>
      <c r="GX46" s="5"/>
      <c r="GY46" s="12">
        <f>-GY8-IF(GY8=0,0,GY8*LN((GY6+GY10)/ABS(GY8)))-IF(OR(GY8=0,GY11=0),0,GY6*LN((GY8+GY10)/SQRT(GY11)))</f>
        <v>-45.58316596044144</v>
      </c>
      <c r="GZ46" s="5"/>
      <c r="HA46" s="12">
        <f>-HA8-IF(HA8=0,0,HA8*LN((HA6+HA10)/ABS(HA8)))-IF(OR(HA8=0,HA11=0),0,HA6*LN((HA8+HA10)/SQRT(HA11)))</f>
        <v>23.991009229716386</v>
      </c>
      <c r="HB46" s="8"/>
      <c r="HC46" s="12">
        <f>-HC8-IF(HC8=0,0,HC8*LN((HC6+HC10)/ABS(HC8)))-IF(OR(HC8=0,HC11=0),0,HC6*LN((HC8+HC10)/SQRT(HC11)))</f>
        <v>27.93702817478652</v>
      </c>
      <c r="HE46" s="15">
        <f>+(GW46-GY46-HA46+HC46)*$Y$4</f>
        <v>1.7856146283629521</v>
      </c>
      <c r="HG46" s="12">
        <f>-HG8-IF(HG8=0,0,HG8*LN((HG6+HG10)/ABS(HG8)))-IF(OR(HG8=0,HG11=0),0,HG6*LN((HG8+HG10)/SQRT(HG11)))</f>
        <v>-38.97290681772631</v>
      </c>
      <c r="HH46" s="5"/>
      <c r="HI46" s="12">
        <f>-HI8-IF(HI8=0,0,HI8*LN((HI6+HI10)/ABS(HI8)))-IF(OR(HI8=0,HI11=0),0,HI6*LN((HI8+HI10)/SQRT(HI11)))</f>
        <v>-45.76480091487747</v>
      </c>
      <c r="HJ46" s="5"/>
      <c r="HK46" s="12">
        <f>-HK8-IF(HK8=0,0,HK8*LN((HK6+HK10)/ABS(HK8)))-IF(OR(HK8=0,HK11=0),0,HK6*LN((HK8+HK10)/SQRT(HK11)))</f>
        <v>24.35316799774082</v>
      </c>
      <c r="HL46" s="8"/>
      <c r="HM46" s="12">
        <f>-HM8-IF(HM8=0,0,HM8*LN((HM6+HM10)/ABS(HM8)))-IF(OR(HM8=0,HM11=0),0,HM6*LN((HM8+HM10)/SQRT(HM11)))</f>
        <v>28.031670684637493</v>
      </c>
      <c r="HO46" s="15">
        <f>+(HG46-HI46-HK46+HM46)*$Y$4</f>
        <v>1.6664154043146968</v>
      </c>
      <c r="HQ46" s="12">
        <f>-HQ8-IF(HQ8=0,0,HQ8*LN((HQ6+HQ10)/ABS(HQ8)))-IF(OR(HQ8=0,HQ11=0),0,HQ6*LN((HQ8+HQ10)/SQRT(HQ11)))</f>
        <v>-39.60367442403502</v>
      </c>
      <c r="HR46" s="5"/>
      <c r="HS46" s="12">
        <f>-HS8-IF(HS8=0,0,HS8*LN((HS6+HS10)/ABS(HS8)))-IF(OR(HS8=0,HS11=0),0,HS6*LN((HS8+HS10)/SQRT(HS11)))</f>
        <v>-45.94606651584412</v>
      </c>
      <c r="HT46" s="5"/>
      <c r="HU46" s="12">
        <f>-HU8-IF(HU8=0,0,HU8*LN((HU6+HU10)/ABS(HU8)))-IF(OR(HU8=0,HU11=0),0,HU6*LN((HU8+HU10)/SQRT(HU11)))</f>
        <v>24.696217143746953</v>
      </c>
      <c r="HV46" s="8"/>
      <c r="HW46" s="12">
        <f>-HW8-IF(HW8=0,0,HW8*LN((HW6+HW10)/ABS(HW8)))-IF(OR(HW8=0,HW11=0),0,HW6*LN((HW8+HW10)/SQRT(HW11)))</f>
        <v>28.126120248903067</v>
      </c>
      <c r="HY46" s="15">
        <f>+(HQ46-HS46-HU46+HW46)*$Y$4</f>
        <v>1.5553090859502015</v>
      </c>
    </row>
    <row r="47" spans="1:233" ht="15.75">
      <c r="A47" s="47">
        <f t="shared" si="58"/>
        <v>14</v>
      </c>
      <c r="B47" s="35">
        <f t="shared" si="45"/>
        <v>0.5733776899611583</v>
      </c>
      <c r="C47" s="35">
        <f t="shared" si="46"/>
        <v>0.1891720451061054</v>
      </c>
      <c r="D47" s="35">
        <f t="shared" si="47"/>
        <v>0.6475958790505398</v>
      </c>
      <c r="E47" s="35">
        <f t="shared" si="48"/>
        <v>-0.15297943928967683</v>
      </c>
      <c r="F47" s="35">
        <f t="shared" si="49"/>
        <v>-0.6470568339303754</v>
      </c>
      <c r="G47" s="35">
        <f t="shared" si="50"/>
        <v>0.2143759754238308</v>
      </c>
      <c r="H47" s="49">
        <f t="shared" si="59"/>
        <v>0.48711972125761893</v>
      </c>
      <c r="I47" s="50">
        <f t="shared" si="60"/>
        <v>0.15276635337298944</v>
      </c>
      <c r="J47" s="68">
        <f t="shared" si="61"/>
        <v>0.609101735677513</v>
      </c>
      <c r="K47" s="69">
        <f t="shared" si="62"/>
        <v>0.1584515834350626</v>
      </c>
      <c r="L47" s="70">
        <f t="shared" si="63"/>
        <v>-0.07482061124441011</v>
      </c>
      <c r="M47" s="49">
        <f t="shared" si="64"/>
        <v>0.40599250993819336</v>
      </c>
      <c r="N47" s="86">
        <f t="shared" si="51"/>
        <v>0.2027190336318938</v>
      </c>
      <c r="O47" s="93">
        <f t="shared" si="52"/>
        <v>1.699883671059383E-05</v>
      </c>
      <c r="P47" s="87">
        <f t="shared" si="53"/>
        <v>3.046908522426751E-08</v>
      </c>
      <c r="Q47" s="87">
        <f t="shared" si="54"/>
        <v>-7.196797929971988E-07</v>
      </c>
      <c r="R47" s="87">
        <f t="shared" si="55"/>
        <v>-1.119012407338534E-05</v>
      </c>
      <c r="S47" s="88">
        <f t="shared" si="56"/>
        <v>8.595172041489761E-06</v>
      </c>
      <c r="T47" s="94">
        <f t="shared" si="57"/>
        <v>8.391542502328048E-07</v>
      </c>
      <c r="U47" s="86">
        <f t="shared" si="65"/>
        <v>7.417600064187193E-06</v>
      </c>
      <c r="V47" s="50">
        <f t="shared" si="66"/>
        <v>-1.345489492285132E-06</v>
      </c>
      <c r="X47" s="106" t="s">
        <v>123</v>
      </c>
      <c r="Y47" s="12">
        <f>-Y7+IF(Y8=0,0,Y8*ATAN(Y7/Y8))+IF(Y6=0,0,Y6*LN((Y7+Y10)/Y6))-IF(Y8=0,0,Y8*ATAN(Y7*Y6/Y8/Y10))</f>
        <v>0.6188959760403021</v>
      </c>
      <c r="Z47" s="5"/>
      <c r="AA47" s="12">
        <f>-AA7+IF(AA8=0,0,AA8*ATAN(AA7/AA8))+IF(AA6=0,0,AA6*LN((AA7+AA10)/AA6))-IF(AA8=0,0,AA8*ATAN(AA7*AA6/AA8/AA10))</f>
        <v>116.24154764670361</v>
      </c>
      <c r="AB47" s="5"/>
      <c r="AC47" s="12">
        <f>-AC7+IF(AC8=0,0,AC8*ATAN(AC7/AC8))+IF(AC6=0,0,AC6*LN((AC7+AC10)/AC6))-IF(AC8=0,0,AC8*ATAN(AC7*AC6/AC8/AC10))</f>
        <v>1.6542811847360408</v>
      </c>
      <c r="AD47" s="8"/>
      <c r="AE47" s="12">
        <f>-AE7+IF(AE8=0,0,AE8*ATAN(AE7/AE8))+IF(AE6=0,0,AE6*LN((AE7+AE10)/AE6))-IF(AE8=0,0,AE8*ATAN(AE7*AE6/AE8/AE10))</f>
        <v>124.8231942830186</v>
      </c>
      <c r="AG47" s="15">
        <f>+(Y47-AA47-AC47+AE47)*$Y$4</f>
        <v>1.2010248080693078</v>
      </c>
      <c r="AI47" s="12">
        <f>-AI7+IF(AI8=0,0,AI8*ATAN(AI7/AI8))+IF(AI6=0,0,AI6*LN((AI7+AI10)/AI6))-IF(AI8=0,0,AI8*ATAN(AI7*AI6/AI8/AI10))</f>
        <v>3.1023176317305</v>
      </c>
      <c r="AJ47" s="5"/>
      <c r="AK47" s="12">
        <f>-AK7+IF(AK8=0,0,AK8*ATAN(AK7/AK8))+IF(AK6=0,0,AK6*LN((AK7+AK10)/AK6))-IF(AK8=0,0,AK8*ATAN(AK7*AK6/AK8/AK10))</f>
        <v>116.6944777189468</v>
      </c>
      <c r="AL47" s="5"/>
      <c r="AM47" s="12">
        <f>-AM7+IF(AM8=0,0,AM8*ATAN(AM7/AM8))+IF(AM6=0,0,AM6*LN((AM7+AM10)/AM6))-IF(AM8=0,0,AM8*ATAN(AM7*AM6/AM8/AM10))</f>
        <v>3.337372980445842</v>
      </c>
      <c r="AN47" s="8"/>
      <c r="AO47" s="12">
        <f>-AO7+IF(AO8=0,0,AO8*ATAN(AO7/AO8))+IF(AO6=0,0,AO6*LN((AO7+AO10)/AO6))-IF(AO8=0,0,AO8*ATAN(AO7*AO6/AO8/AO10))</f>
        <v>123.9843093033253</v>
      </c>
      <c r="AQ47" s="15">
        <f>+(AI47-AK47-AM47+AO47)*$Y$4</f>
        <v>1.1228025103130275</v>
      </c>
      <c r="AS47" s="12">
        <f>-AS7+IF(AS8=0,0,AS8*ATAN(AS7/AS8))+IF(AS6=0,0,AS6*LN((AS7+AS10)/AS6))-IF(AS8=0,0,AS8*ATAN(AS7*AS6/AS8/AS10))</f>
        <v>4.219074600159743</v>
      </c>
      <c r="AT47" s="5"/>
      <c r="AU47" s="12">
        <f>-AU7+IF(AU8=0,0,AU8*ATAN(AU7/AU8))+IF(AU6=0,0,AU6*LN((AU7+AU10)/AU6))-IF(AU8=0,0,AU8*ATAN(AU7*AU6/AU8/AU10))</f>
        <v>115.7862692069437</v>
      </c>
      <c r="AV47" s="5"/>
      <c r="AW47" s="12">
        <f>-AW7+IF(AW8=0,0,AW8*ATAN(AW7/AW8))+IF(AW6=0,0,AW6*LN((AW7+AW10)/AW6))-IF(AW8=0,0,AW8*ATAN(AW7*AW6/AW8/AW10))</f>
        <v>3.710018860354479</v>
      </c>
      <c r="AX47" s="8"/>
      <c r="AY47" s="12">
        <f>-AY7+IF(AY8=0,0,AY8*ATAN(AY7/AY8))+IF(AY6=0,0,AY6*LN((AY7+AY10)/AY6))-IF(AY8=0,0,AY8*ATAN(AY7*AY6/AY8/AY10))</f>
        <v>121.84897781117255</v>
      </c>
      <c r="BA47" s="15">
        <f>+(AS47-AU47-AW47+AY47)*$Y$4</f>
        <v>1.0459287801880954</v>
      </c>
      <c r="BC47" s="12">
        <f>-BC7+IF(BC8=0,0,BC8*ATAN(BC7/BC8))+IF(BC6=0,0,BC6*LN((BC7+BC10)/BC6))-IF(BC8=0,0,BC8*ATAN(BC7*BC6/BC8/BC10))</f>
        <v>4.850626201789012</v>
      </c>
      <c r="BD47" s="5"/>
      <c r="BE47" s="12">
        <f>-BE7+IF(BE8=0,0,BE8*ATAN(BE7/BE8))+IF(BE6=0,0,BE6*LN((BE7+BE10)/BE6))-IF(BE8=0,0,BE8*ATAN(BE7*BE6/BE8/BE10))</f>
        <v>114.40372954278314</v>
      </c>
      <c r="BF47" s="5"/>
      <c r="BG47" s="12">
        <f>-BG7+IF(BG8=0,0,BG8*ATAN(BG7/BG8))+IF(BG6=0,0,BG6*LN((BG7+BG10)/BG6))-IF(BG8=0,0,BG8*ATAN(BG7*BG6/BG8/BG10))</f>
        <v>3.6955698487532995</v>
      </c>
      <c r="BH47" s="8"/>
      <c r="BI47" s="12">
        <f>-BI7+IF(BI8=0,0,BI8*ATAN(BI7/BI8))+IF(BI6=0,0,BI6*LN((BI7+BI10)/BI6))-IF(BI8=0,0,BI8*ATAN(BI7*BI6/BI8/BI10))</f>
        <v>119.35351670862123</v>
      </c>
      <c r="BK47" s="15">
        <f>+(BC47-BE47-BG47+BI47)*$Y$4</f>
        <v>0.9716160228312869</v>
      </c>
      <c r="BM47" s="12">
        <f>-BM7+IF(BM8=0,0,BM8*ATAN(BM7/BM8))+IF(BM6=0,0,BM6*LN((BM7+BM10)/BM6))-IF(BM8=0,0,BM8*ATAN(BM7*BM6/BM8/BM10))</f>
        <v>5.196604339991637</v>
      </c>
      <c r="BN47" s="5"/>
      <c r="BO47" s="12">
        <f>-BO7+IF(BO8=0,0,BO8*ATAN(BO7/BO8))+IF(BO6=0,0,BO6*LN((BO7+BO10)/BO6))-IF(BO8=0,0,BO8*ATAN(BO7*BO6/BO8/BO10))</f>
        <v>112.75150068944025</v>
      </c>
      <c r="BP47" s="5"/>
      <c r="BQ47" s="12">
        <f>-BQ7+IF(BQ8=0,0,BQ8*ATAN(BQ7/BQ8))+IF(BQ6=0,0,BQ6*LN((BQ7+BQ10)/BQ6))-IF(BQ8=0,0,BQ8*ATAN(BQ7*BQ6/BQ8/BQ10))</f>
        <v>3.514488739259339</v>
      </c>
      <c r="BR47" s="8"/>
      <c r="BS47" s="12">
        <f>-BS7+IF(BS8=0,0,BS8*ATAN(BS7/BS8))+IF(BS6=0,0,BS6*LN((BS7+BS10)/BS6))-IF(BS8=0,0,BS8*ATAN(BS7*BS6/BS8/BS10))</f>
        <v>116.7295154211497</v>
      </c>
      <c r="BU47" s="15">
        <f>+(BM47-BO47-BQ47+BS47)*$Y$4</f>
        <v>0.9008377209524778</v>
      </c>
      <c r="BW47" s="12">
        <f>-BW7+IF(BW8=0,0,BW8*ATAN(BW7/BW8))+IF(BW6=0,0,BW6*LN((BW7+BW10)/BW6))-IF(BW8=0,0,BW8*ATAN(BW7*BW6/BW8/BW10))</f>
        <v>5.357413751030796</v>
      </c>
      <c r="BX47" s="5"/>
      <c r="BY47" s="12">
        <f>-BY7+IF(BY8=0,0,BY8*ATAN(BY7/BY8))+IF(BY6=0,0,BY6*LN((BY7+BY10)/BY6))-IF(BY8=0,0,BY8*ATAN(BY7*BY6/BY8/BY10))</f>
        <v>110.93453158395769</v>
      </c>
      <c r="BZ47" s="5"/>
      <c r="CA47" s="12">
        <f>-CA7+IF(CA8=0,0,CA8*ATAN(CA7/CA8))+IF(CA6=0,0,CA6*LN((CA7+CA10)/CA6))-IF(CA8=0,0,CA8*ATAN(CA7*CA6/CA8/CA10))</f>
        <v>3.2689095922572653</v>
      </c>
      <c r="CB47" s="8"/>
      <c r="CC47" s="12">
        <f>-CC7+IF(CC8=0,0,CC8*ATAN(CC7/CC8))+IF(CC6=0,0,CC6*LN((CC7+CC10)/CC6))-IF(CC8=0,0,CC8*ATAN(CC7*CC6/CC8/CC10))</f>
        <v>114.08794988485158</v>
      </c>
      <c r="CE47" s="15">
        <f>+(BW47-BY47-CA47+CC47)*$Y$4</f>
        <v>0.8342778707604965</v>
      </c>
      <c r="CG47" s="12">
        <f>-CG7+IF(CG8=0,0,CG8*ATAN(CG7/CG8))+IF(CG6=0,0,CG6*LN((CG7+CG10)/CG6))-IF(CG8=0,0,CG8*ATAN(CG7*CG6/CG8/CG10))</f>
        <v>5.3944617737745375</v>
      </c>
      <c r="CH47" s="5"/>
      <c r="CI47" s="12">
        <f>-CI7+IF(CI8=0,0,CI8*ATAN(CI7/CI8))+IF(CI6=0,0,CI6*LN((CI7+CI10)/CI6))-IF(CI8=0,0,CI8*ATAN(CI7*CI6/CI8/CI10))</f>
        <v>109.01822064184206</v>
      </c>
      <c r="CJ47" s="5"/>
      <c r="CK47" s="12">
        <f>-CK7+IF(CK8=0,0,CK8*ATAN(CK7/CK8))+IF(CK6=0,0,CK6*LN((CK7+CK10)/CK6))-IF(CK8=0,0,CK8*ATAN(CK7*CK6/CK8/CK10))</f>
        <v>3.0093549662876544</v>
      </c>
      <c r="CL47" s="8"/>
      <c r="CM47" s="12">
        <f>-CM7+IF(CM8=0,0,CM8*ATAN(CM7/CM8))+IF(CM6=0,0,CM6*LN((CM7+CM10)/CM6))-IF(CM8=0,0,CM8*ATAN(CM7*CM6/CM8/CM10))</f>
        <v>111.48581790040208</v>
      </c>
      <c r="CO47" s="15">
        <f>+(CG47-CI47-CK47+CM47)*$Y$4</f>
        <v>0.772331839473503</v>
      </c>
      <c r="CQ47" s="12">
        <f>-CQ7+IF(CQ8=0,0,CQ8*ATAN(CQ7/CQ8))+IF(CQ6=0,0,CQ6*LN((CQ7+CQ10)/CQ6))-IF(CQ8=0,0,CQ8*ATAN(CQ7*CQ6/CQ8/CQ10))</f>
        <v>5.348623799684251</v>
      </c>
      <c r="CR47" s="5"/>
      <c r="CS47" s="12">
        <f>-CS7+IF(CS8=0,0,CS8*ATAN(CS7/CS8))+IF(CS6=0,0,CS6*LN((CS7+CS10)/CS6))-IF(CS8=0,0,CS8*ATAN(CS7*CS6/CS8/CS10))</f>
        <v>107.04683611046303</v>
      </c>
      <c r="CT47" s="5"/>
      <c r="CU47" s="12">
        <f>-CU7+IF(CU8=0,0,CU8*ATAN(CU7/CU8))+IF(CU6=0,0,CU6*LN((CU7+CU10)/CU6))-IF(CU8=0,0,CU8*ATAN(CU7*CU6/CU8/CU10))</f>
        <v>2.759838608607987</v>
      </c>
      <c r="CV47" s="8"/>
      <c r="CW47" s="12">
        <f>-CW7+IF(CW8=0,0,CW8*ATAN(CW7/CW8))+IF(CW6=0,0,CW6*LN((CW7+CW10)/CW6))-IF(CW8=0,0,CW8*ATAN(CW7*CW6/CW8/CW10))</f>
        <v>108.95143301590552</v>
      </c>
      <c r="CY47" s="15">
        <f>+(CQ47-CS47-CU47+CW47)*$Y$4</f>
        <v>0.7151439718615821</v>
      </c>
      <c r="DA47" s="12">
        <f>-DA7+IF(DA8=0,0,DA8*ATAN(DA7/DA8))+IF(DA6=0,0,DA6*LN((DA7+DA10)/DA6))-IF(DA8=0,0,DA8*ATAN(DA7*DA6/DA8/DA10))</f>
        <v>5.248158028150698</v>
      </c>
      <c r="DB47" s="5"/>
      <c r="DC47" s="12">
        <f>-DC7+IF(DC8=0,0,DC8*ATAN(DC7/DC8))+IF(DC6=0,0,DC6*LN((DC7+DC10)/DC6))-IF(DC8=0,0,DC8*ATAN(DC7*DC6/DC8/DC10))</f>
        <v>105.05142390143622</v>
      </c>
      <c r="DD47" s="5"/>
      <c r="DE47" s="12">
        <f>-DE7+IF(DE8=0,0,DE8*ATAN(DE7/DE8))+IF(DE6=0,0,DE6*LN((DE7+DE10)/DE6))-IF(DE8=0,0,DE8*ATAN(DE7*DE6/DE8/DE10))</f>
        <v>2.5305017872844857</v>
      </c>
      <c r="DF47" s="8"/>
      <c r="DG47" s="12">
        <f>-DG7+IF(DG8=0,0,DG8*ATAN(DG7/DG8))+IF(DG6=0,0,DG6*LN((DG7+DG10)/DG6))-IF(DG8=0,0,DG8*ATAN(DG7*DG6/DG8/DG10))</f>
        <v>106.49740320180453</v>
      </c>
      <c r="DI47" s="15">
        <f>+(DA47-DC47-DE47+DG47)*$Y$4</f>
        <v>0.662663177620574</v>
      </c>
      <c r="DK47" s="12">
        <f>-DK7+IF(DK8=0,0,DK8*ATAN(DK7/DK8))+IF(DK6=0,0,DK6*LN((DK7+DK10)/DK6))-IF(DK8=0,0,DK8*ATAN(DK7*DK6/DK8/DK10))</f>
        <v>5.112888430625638</v>
      </c>
      <c r="DL47" s="5"/>
      <c r="DM47" s="12">
        <f>-DM7+IF(DM8=0,0,DM8*ATAN(DM7/DM8))+IF(DM6=0,0,DM6*LN((DM7+DM10)/DM6))-IF(DM8=0,0,DM8*ATAN(DM7*DM6/DM8/DM10))</f>
        <v>103.05401420260104</v>
      </c>
      <c r="DN47" s="5"/>
      <c r="DO47" s="12">
        <f>-DO7+IF(DO8=0,0,DO8*ATAN(DO7/DO8))+IF(DO6=0,0,DO6*LN((DO7+DO10)/DO6))-IF(DO8=0,0,DO8*ATAN(DO7*DO6/DO8/DO10))</f>
        <v>2.324425741694164</v>
      </c>
      <c r="DP47" s="8"/>
      <c r="DQ47" s="12">
        <f>-DQ7+IF(DQ8=0,0,DQ8*ATAN(DQ7/DQ8))+IF(DQ6=0,0,DQ6*LN((DQ7+DQ10)/DQ6))-IF(DQ8=0,0,DQ8*ATAN(DQ7*DQ6/DQ8/DQ10))</f>
        <v>104.12783194852479</v>
      </c>
      <c r="DS47" s="15">
        <f>+(DK47-DM47-DO47+DQ47)*$Y$4</f>
        <v>0.6147010228143215</v>
      </c>
      <c r="DU47" s="12">
        <f>-DU7+IF(DU8=0,0,DU8*ATAN(DU7/DU8))+IF(DU6=0,0,DU6*LN((DU7+DU10)/DU6))-IF(DU8=0,0,DU8*ATAN(DU7*DU6/DU8/DU10))</f>
        <v>4.956751780563209</v>
      </c>
      <c r="DV47" s="5"/>
      <c r="DW47" s="12">
        <f>-DW7+IF(DW8=0,0,DW8*ATAN(DW7/DW8))+IF(DW6=0,0,DW6*LN((DW7+DW10)/DW6))-IF(DW8=0,0,DW8*ATAN(DW7*DW6/DW8/DW10))</f>
        <v>101.07021369585667</v>
      </c>
      <c r="DX47" s="5"/>
      <c r="DY47" s="12">
        <f>-DY7+IF(DY8=0,0,DY8*ATAN(DY7/DY8))+IF(DY6=0,0,DY6*LN((DY7+DY10)/DY6))-IF(DY8=0,0,DY8*ATAN(DY7*DY6/DY8/DY10))</f>
        <v>2.1412904362109177</v>
      </c>
      <c r="DZ47" s="8"/>
      <c r="EA47" s="12">
        <f>-EA7+IF(EA8=0,0,EA8*ATAN(EA7/EA8))+IF(EA6=0,0,EA6*LN((EA7+EA10)/EA6))-IF(EA8=0,0,EA8*ATAN(EA7*EA6/EA8/EA10))</f>
        <v>101.84234383272349</v>
      </c>
      <c r="EC47" s="15">
        <f>+(DU47-DW47-DY47+EA47)*$Y$4</f>
        <v>0.5709829180303955</v>
      </c>
      <c r="EE47" s="12">
        <f>-EE7+IF(EE8=0,0,EE8*ATAN(EE7/EE8))+IF(EE6=0,0,EE6*LN((EE7+EE10)/EE6))-IF(EE8=0,0,EE8*ATAN(EE7*EE6/EE8/EE10))</f>
        <v>4.789493292553936</v>
      </c>
      <c r="EF47" s="5"/>
      <c r="EG47" s="12">
        <f>-EG7+IF(EG8=0,0,EG8*ATAN(EG7/EG8))+IF(EG6=0,0,EG6*LN((EG7+EG10)/EG6))-IF(EG8=0,0,EG8*ATAN(EG7*EG6/EG8/EG10))</f>
        <v>99.11095921830544</v>
      </c>
      <c r="EH47" s="5"/>
      <c r="EI47" s="12">
        <f>-EI7+IF(EI8=0,0,EI8*ATAN(EI7/EI8))+IF(EI6=0,0,EI6*LN((EI7+EI10)/EI6))-IF(EI8=0,0,EI8*ATAN(EI7*EI6/EI8/EI10))</f>
        <v>1.9792924982195021</v>
      </c>
      <c r="EJ47" s="8"/>
      <c r="EK47" s="12">
        <f>-EK7+IF(EK8=0,0,EK8*ATAN(EK7/EK8))+IF(EK6=0,0,EK6*LN((EK7+EK10)/EK6))-IF(EK8=0,0,EK8*ATAN(EK7*EK6/EK8/EK10))</f>
        <v>99.63831412767362</v>
      </c>
      <c r="EM47" s="15">
        <f>+(EE47-EG47-EI47+EK47)*$Y$4</f>
        <v>0.5311884880888211</v>
      </c>
      <c r="EO47" s="12">
        <f>-EO7+IF(EO8=0,0,EO8*ATAN(EO7/EO8))+IF(EO6=0,0,EO6*LN((EO7+EO10)/EO6))-IF(EO8=0,0,EO8*ATAN(EO7*EO6/EO8/EO10))</f>
        <v>4.617853265024282</v>
      </c>
      <c r="EP47" s="5"/>
      <c r="EQ47" s="12">
        <f>-EQ7+IF(EQ8=0,0,EQ8*ATAN(EQ7/EQ8))+IF(EQ6=0,0,EQ6*LN((EQ7+EQ10)/EQ6))-IF(EQ8=0,0,EQ8*ATAN(EQ7*EQ6/EQ8/EQ10))</f>
        <v>97.1837679571838</v>
      </c>
      <c r="ER47" s="5"/>
      <c r="ES47" s="12">
        <f>-ES7+IF(ES8=0,0,ES8*ATAN(ES7/ES8))+IF(ES6=0,0,ES6*LN((ES7+ES10)/ES6))-IF(ES8=0,0,ES8*ATAN(ES7*ES6/ES8/ES10))</f>
        <v>1.8361175280209787</v>
      </c>
      <c r="ET47" s="8"/>
      <c r="EU47" s="12">
        <f>-EU7+IF(EU8=0,0,EU8*ATAN(EU7/EU8))+IF(EU6=0,0,EU6*LN((EU7+EU10)/EU6))-IF(EU8=0,0,EU8*ATAN(EU7*EU6/EU8/EU10))</f>
        <v>97.51208850358128</v>
      </c>
      <c r="EW47" s="15">
        <f>+(EO47-EQ47-ES47+EU47)*$Y$4</f>
        <v>0.49498083079724275</v>
      </c>
      <c r="EY47" s="12">
        <f>-EY7+IF(EY8=0,0,EY8*ATAN(EY7/EY8))+IF(EY6=0,0,EY6*LN((EY7+EY10)/EY6))-IF(EY8=0,0,EY8*ATAN(EY7*EY6/EY8/EY10))</f>
        <v>4.446417893391864</v>
      </c>
      <c r="EZ47" s="5"/>
      <c r="FA47" s="12">
        <f>-FA7+IF(FA8=0,0,FA8*ATAN(FA7/FA8))+IF(FA6=0,0,FA6*LN((FA7+FA10)/FA6))-IF(FA8=0,0,FA8*ATAN(FA7*FA6/FA8/FA10))</f>
        <v>95.29365187950859</v>
      </c>
      <c r="FB47" s="5"/>
      <c r="FC47" s="12">
        <f>-FC7+IF(FC8=0,0,FC8*ATAN(FC7/FC8))+IF(FC6=0,0,FC6*LN((FC7+FC10)/FC6))-IF(FC8=0,0,FC8*ATAN(FC7*FC6/FC8/FC10))</f>
        <v>1.7094098990479392</v>
      </c>
      <c r="FD47" s="8"/>
      <c r="FE47" s="12">
        <f>-FE7+IF(FE8=0,0,FE8*ATAN(FE7/FE8))+IF(FE6=0,0,FE6*LN((FE7+FE10)/FE6))-IF(FE8=0,0,FE8*ATAN(FE7*FE6/FE8/FE10))</f>
        <v>95.45964009348293</v>
      </c>
      <c r="FG47" s="15">
        <f>+(EY47-FA47-FC47+FE47)*$Y$4</f>
        <v>0.4620261963308824</v>
      </c>
      <c r="FI47" s="12">
        <f>-FI7+IF(FI8=0,0,FI8*ATAN(FI7/FI8))+IF(FI6=0,0,FI6*LN((FI7+FI10)/FI6))-IF(FI8=0,0,FI8*ATAN(FI7*FI6/FI8/FI10))</f>
        <v>4.278235039803079</v>
      </c>
      <c r="FJ47" s="5"/>
      <c r="FK47" s="12">
        <f>-FK7+IF(FK8=0,0,FK8*ATAN(FK7/FK8))+IF(FK6=0,0,FK6*LN((FK7+FK10)/FK6))-IF(FK8=0,0,FK8*ATAN(FK7*FK6/FK8/FK10))</f>
        <v>93.44379352913073</v>
      </c>
      <c r="FL47" s="5"/>
      <c r="FM47" s="12">
        <f>-FM7+IF(FM8=0,0,FM8*ATAN(FM7/FM8))+IF(FM6=0,0,FM6*LN((FM7+FM10)/FM6))-IF(FM8=0,0,FM8*ATAN(FM7*FM6/FM8/FM10))</f>
        <v>1.5969816136935657</v>
      </c>
      <c r="FN47" s="8"/>
      <c r="FO47" s="12">
        <f>-FO7+IF(FO8=0,0,FO8*ATAN(FO7/FO8))+IF(FO6=0,0,FO6*LN((FO7+FO10)/FO6))-IF(FO8=0,0,FO8*ATAN(FO7*FO6/FO8/FO10))</f>
        <v>93.47691519402363</v>
      </c>
      <c r="FQ47" s="15">
        <f>+(FI47-FK47-FM47+FO47)*$Y$4</f>
        <v>0.43200621313854676</v>
      </c>
      <c r="FS47" s="12">
        <f>-FS7+IF(FS8=0,0,FS8*ATAN(FS7/FS8))+IF(FS6=0,0,FS6*LN((FS7+FS10)/FS6))-IF(FS8=0,0,FS8*ATAN(FS7*FS6/FS8/FS10))</f>
        <v>4.115260587847135</v>
      </c>
      <c r="FT47" s="5"/>
      <c r="FU47" s="12">
        <f>-FU7+IF(FU8=0,0,FU8*ATAN(FU7/FU8))+IF(FU6=0,0,FU6*LN((FU7+FU10)/FU6))-IF(FU8=0,0,FU8*ATAN(FU7*FU6/FU8/FU10))</f>
        <v>91.6360466977027</v>
      </c>
      <c r="FV47" s="5"/>
      <c r="FW47" s="12">
        <f>-FW7+IF(FW8=0,0,FW8*ATAN(FW7/FW8))+IF(FW6=0,0,FW6*LN((FW7+FW10)/FW6))-IF(FW8=0,0,FW8*ATAN(FW7*FW6/FW8/FW10))</f>
        <v>1.4968893404981438</v>
      </c>
      <c r="FX47" s="8"/>
      <c r="FY47" s="12">
        <f>-FY7+IF(FY8=0,0,FY8*ATAN(FY7/FY8))+IF(FY6=0,0,FY6*LN((FY7+FY10)/FY6))-IF(FY8=0,0,FY8*ATAN(FY7*FY6/FY8/FY10))</f>
        <v>91.56000750865984</v>
      </c>
      <c r="GA47" s="15">
        <f>+(FS47-FU47-FW47+FY47)*$Y$4</f>
        <v>0.4046247140604132</v>
      </c>
      <c r="GC47" s="12">
        <f>-GC7+IF(GC8=0,0,GC8*ATAN(GC7/GC8))+IF(GC6=0,0,GC6*LN((GC7+GC10)/GC6))-IF(GC8=0,0,GC8*ATAN(GC7*GC6/GC8/GC10))</f>
        <v>3.958681283420608</v>
      </c>
      <c r="GD47" s="5"/>
      <c r="GE47" s="12">
        <f>-GE7+IF(GE8=0,0,GE8*ATAN(GE7/GE8))+IF(GE6=0,0,GE6*LN((GE7+GE10)/GE6))-IF(GE8=0,0,GE8*ATAN(GE7*GE6/GE8/GE10))</f>
        <v>89.8713069078743</v>
      </c>
      <c r="GF47" s="5"/>
      <c r="GG47" s="12">
        <f>-GG7+IF(GG8=0,0,GG8*ATAN(GG7/GG8))+IF(GG6=0,0,GG6*LN((GG7+GG10)/GG6))-IF(GG8=0,0,GG8*ATAN(GG7*GG6/GG8/GG10))</f>
        <v>1.407447507190418</v>
      </c>
      <c r="GH47" s="8"/>
      <c r="GI47" s="12">
        <f>-GI7+IF(GI8=0,0,GI8*ATAN(GI7/GI8))+IF(GI6=0,0,GI6*LN((GI7+GI10)/GI6))-IF(GI8=0,0,GI8*ATAN(GI7*GI6/GI8/GI10))</f>
        <v>89.70523855473978</v>
      </c>
      <c r="GK47" s="15">
        <f>+(GC47-GE47-GG47+GI47)*$Y$4</f>
        <v>0.37961086717754805</v>
      </c>
      <c r="GM47" s="12">
        <f>-GM7+IF(GM8=0,0,GM8*ATAN(GM7/GM8))+IF(GM6=0,0,GM6*LN((GM7+GM10)/GM6))-IF(GM8=0,0,GM8*ATAN(GM7*GM6/GM8/GM10))</f>
        <v>3.8091473464735337</v>
      </c>
      <c r="GN47" s="5"/>
      <c r="GO47" s="12">
        <f>-GO7+IF(GO8=0,0,GO8*ATAN(GO7/GO8))+IF(GO6=0,0,GO6*LN((GO7+GO10)/GO6))-IF(GO8=0,0,GO8*ATAN(GO7*GO6/GO8/GO10))</f>
        <v>88.14978482849881</v>
      </c>
      <c r="GP47" s="5"/>
      <c r="GQ47" s="12">
        <f>-GQ7+IF(GQ8=0,0,GQ8*ATAN(GQ7/GQ8))+IF(GQ6=0,0,GQ6*LN((GQ7+GQ10)/GQ6))-IF(GQ8=0,0,GQ8*ATAN(GQ7*GQ6/GQ8/GQ10))</f>
        <v>1.3272125242444872</v>
      </c>
      <c r="GR47" s="8"/>
      <c r="GS47" s="12">
        <f>-GS7+IF(GS8=0,0,GS8*ATAN(GS7/GS8))+IF(GS6=0,0,GS6*LN((GS7+GS10)/GS6))-IF(GS8=0,0,GS8*ATAN(GS7*GS6/GS8/GS10))</f>
        <v>87.90918729102852</v>
      </c>
      <c r="GU47" s="15">
        <f>+(GM47-GO47-GQ47+GS47)*$Y$4</f>
        <v>0.35671990800552317</v>
      </c>
      <c r="GW47" s="12">
        <f>-GW7+IF(GW8=0,0,GW8*ATAN(GW7/GW8))+IF(GW6=0,0,GW6*LN((GW7+GW10)/GW6))-IF(GW8=0,0,GW8*ATAN(GW7*GW6/GW8/GW10))</f>
        <v>3.66693931955008</v>
      </c>
      <c r="GX47" s="5"/>
      <c r="GY47" s="12">
        <f>-GY7+IF(GY8=0,0,GY8*ATAN(GY7/GY8))+IF(GY6=0,0,GY6*LN((GY7+GY10)/GY6))-IF(GY8=0,0,GY8*ATAN(GY7*GY6/GY8/GY10))</f>
        <v>86.4712074207206</v>
      </c>
      <c r="GZ47" s="5"/>
      <c r="HA47" s="12">
        <f>-HA7+IF(HA8=0,0,HA8*ATAN(HA7/HA8))+IF(HA6=0,0,HA6*LN((HA7+HA10)/HA6))-IF(HA8=0,0,HA8*ATAN(HA7*HA6/HA8/HA10))</f>
        <v>1.2549558655494124</v>
      </c>
      <c r="HB47" s="8"/>
      <c r="HC47" s="12">
        <f>-HC7+IF(HC8=0,0,HC8*ATAN(HC7/HC8))+IF(HC6=0,0,HC6*LN((HC7+HC10)/HC6))-IF(HC8=0,0,HC8*ATAN(HC7*HC6/HC8/HC10))</f>
        <v>86.16869286908467</v>
      </c>
      <c r="HE47" s="15">
        <f>+(GW47-GY47-HA47+HC47)*$Y$4</f>
        <v>0.3357324031099807</v>
      </c>
      <c r="HG47" s="12">
        <f>-HG7+IF(HG8=0,0,HG8*ATAN(HG7/HG8))+IF(HG6=0,0,HG6*LN((HG7+HG10)/HG6))-IF(HG8=0,0,HG8*ATAN(HG7*HG6/HG8/HG10))</f>
        <v>3.53208716945414</v>
      </c>
      <c r="HH47" s="5"/>
      <c r="HI47" s="12">
        <f>-HI7+IF(HI8=0,0,HI8*ATAN(HI7/HI8))+IF(HI6=0,0,HI6*LN((HI7+HI10)/HI6))-IF(HI8=0,0,HI8*ATAN(HI7*HI6/HI8/HI10))</f>
        <v>84.83496543729696</v>
      </c>
      <c r="HJ47" s="5"/>
      <c r="HK47" s="12">
        <f>-HK7+IF(HK8=0,0,HK8*ATAN(HK7/HK8))+IF(HK6=0,0,HK6*LN((HK7+HK10)/HK6))-IF(HK8=0,0,HK8*ATAN(HK7*HK6/HK8/HK10))</f>
        <v>1.1896346554857846</v>
      </c>
      <c r="HL47" s="8"/>
      <c r="HM47" s="12">
        <f>-HM7+IF(HM8=0,0,HM8*ATAN(HM7/HM8))+IF(HM6=0,0,HM6*LN((HM7+HM10)/HM6))-IF(HM8=0,0,HM8*ATAN(HM7*HM6/HM8/HM10))</f>
        <v>84.48084377223276</v>
      </c>
      <c r="HO47" s="15">
        <f>+(HG47-HI47-HK47+HM47)*$Y$4</f>
        <v>0.3164526831052008</v>
      </c>
      <c r="HQ47" s="12">
        <f>-HQ7+IF(HQ8=0,0,HQ8*ATAN(HQ7/HQ8))+IF(HQ6=0,0,HQ6*LN((HQ7+HQ10)/HQ6))-IF(HQ8=0,0,HQ8*ATAN(HQ7*HQ6/HQ8/HQ10))</f>
        <v>3.4044548651909388</v>
      </c>
      <c r="HR47" s="5"/>
      <c r="HS47" s="12">
        <f>-HS7+IF(HS8=0,0,HS8*ATAN(HS7/HS8))+IF(HS6=0,0,HS6*LN((HS7+HS10)/HS6))-IF(HS8=0,0,HS8*ATAN(HS7*HS6/HS8/HS10))</f>
        <v>83.2402212221072</v>
      </c>
      <c r="HT47" s="5"/>
      <c r="HU47" s="12">
        <f>-HU7+IF(HU8=0,0,HU8*ATAN(HU7/HU8))+IF(HU6=0,0,HU6*LN((HU7+HU10)/HU6))-IF(HU8=0,0,HU8*ATAN(HU7*HU6/HU8/HU10))</f>
        <v>1.1303637215071598</v>
      </c>
      <c r="HV47" s="8"/>
      <c r="HW47" s="12">
        <f>-HW7+IF(HW8=0,0,HW8*ATAN(HW7/HW8))+IF(HW6=0,0,HW6*LN((HW7+HW10)/HW6))-IF(HW8=0,0,HW8*ATAN(HW7*HW6/HW8/HW10))</f>
        <v>82.84296067001924</v>
      </c>
      <c r="HY47" s="15">
        <f>+(HQ47-HS47-HU47+HW47)*$Y$4</f>
        <v>0.29870686599856094</v>
      </c>
    </row>
    <row r="48" spans="1:233" ht="12.75">
      <c r="A48" s="47">
        <f t="shared" si="58"/>
        <v>15</v>
      </c>
      <c r="B48" s="35">
        <f t="shared" si="45"/>
        <v>0.5533971878474665</v>
      </c>
      <c r="C48" s="35">
        <f t="shared" si="46"/>
        <v>0.16863081237006863</v>
      </c>
      <c r="D48" s="35">
        <f t="shared" si="47"/>
        <v>0.6684778415214687</v>
      </c>
      <c r="E48" s="35">
        <f t="shared" si="48"/>
        <v>-0.14650385889268333</v>
      </c>
      <c r="F48" s="35">
        <f t="shared" si="49"/>
        <v>-0.6419376569668961</v>
      </c>
      <c r="G48" s="35">
        <f t="shared" si="50"/>
        <v>0.21056600200530115</v>
      </c>
      <c r="H48" s="49">
        <f t="shared" si="59"/>
        <v>0.4604861736694643</v>
      </c>
      <c r="I48" s="50">
        <f t="shared" si="60"/>
        <v>0.15449622157719226</v>
      </c>
      <c r="J48" s="68">
        <f t="shared" si="61"/>
        <v>0.5846457543726229</v>
      </c>
      <c r="K48" s="69">
        <f t="shared" si="62"/>
        <v>0.13934413217670255</v>
      </c>
      <c r="L48" s="70">
        <f t="shared" si="63"/>
        <v>-0.07215602850977451</v>
      </c>
      <c r="M48" s="49">
        <f t="shared" si="64"/>
        <v>0.3822160827413742</v>
      </c>
      <c r="N48" s="86">
        <f t="shared" si="51"/>
        <v>0.2007127105434649</v>
      </c>
      <c r="O48" s="93">
        <f t="shared" si="52"/>
        <v>1.796281090588884E-05</v>
      </c>
      <c r="P48" s="87">
        <f t="shared" si="53"/>
        <v>3.219693357121549E-08</v>
      </c>
      <c r="Q48" s="87">
        <f t="shared" si="54"/>
        <v>-7.604915709521101E-07</v>
      </c>
      <c r="R48" s="87">
        <f t="shared" si="55"/>
        <v>-1.1006480476856116E-05</v>
      </c>
      <c r="S48" s="88">
        <f t="shared" si="56"/>
        <v>8.249157237307517E-06</v>
      </c>
      <c r="T48" s="94">
        <f t="shared" si="57"/>
        <v>8.166898354700466E-07</v>
      </c>
      <c r="U48" s="86">
        <f t="shared" si="65"/>
        <v>7.713117137196024E-06</v>
      </c>
      <c r="V48" s="50">
        <f t="shared" si="66"/>
        <v>-6.328898757366298E-07</v>
      </c>
      <c r="X48" s="3"/>
      <c r="Y48" s="13"/>
      <c r="Z48" s="4"/>
      <c r="AA48" s="13"/>
      <c r="AB48" s="4"/>
      <c r="AC48" s="13"/>
      <c r="AD48" s="4"/>
      <c r="AE48" s="13"/>
      <c r="AG48" s="9"/>
      <c r="AI48" s="13"/>
      <c r="AJ48" s="4"/>
      <c r="AK48" s="13"/>
      <c r="AL48" s="4"/>
      <c r="AM48" s="13"/>
      <c r="AN48" s="4"/>
      <c r="AO48" s="13"/>
      <c r="AQ48" s="9"/>
      <c r="AS48" s="13"/>
      <c r="AT48" s="4"/>
      <c r="AU48" s="13"/>
      <c r="AV48" s="4"/>
      <c r="AW48" s="13"/>
      <c r="AX48" s="4"/>
      <c r="AY48" s="13"/>
      <c r="BA48" s="9"/>
      <c r="BC48" s="13"/>
      <c r="BD48" s="4"/>
      <c r="BE48" s="13"/>
      <c r="BF48" s="4"/>
      <c r="BG48" s="13"/>
      <c r="BH48" s="4"/>
      <c r="BI48" s="13"/>
      <c r="BK48" s="9"/>
      <c r="BM48" s="13"/>
      <c r="BN48" s="4"/>
      <c r="BO48" s="13"/>
      <c r="BP48" s="4"/>
      <c r="BQ48" s="13"/>
      <c r="BR48" s="4"/>
      <c r="BS48" s="13"/>
      <c r="BU48" s="9"/>
      <c r="BW48" s="13"/>
      <c r="BX48" s="4"/>
      <c r="BY48" s="13"/>
      <c r="BZ48" s="4"/>
      <c r="CA48" s="13"/>
      <c r="CB48" s="4"/>
      <c r="CC48" s="13"/>
      <c r="CE48" s="9"/>
      <c r="CG48" s="13"/>
      <c r="CH48" s="4"/>
      <c r="CI48" s="13"/>
      <c r="CJ48" s="4"/>
      <c r="CK48" s="13"/>
      <c r="CL48" s="4"/>
      <c r="CM48" s="13"/>
      <c r="CO48" s="9"/>
      <c r="CQ48" s="13"/>
      <c r="CR48" s="4"/>
      <c r="CS48" s="13"/>
      <c r="CT48" s="4"/>
      <c r="CU48" s="13"/>
      <c r="CV48" s="4"/>
      <c r="CW48" s="13"/>
      <c r="CY48" s="9"/>
      <c r="DA48" s="13"/>
      <c r="DB48" s="4"/>
      <c r="DC48" s="13"/>
      <c r="DD48" s="4"/>
      <c r="DE48" s="13"/>
      <c r="DF48" s="4"/>
      <c r="DG48" s="13"/>
      <c r="DI48" s="9"/>
      <c r="DK48" s="13"/>
      <c r="DL48" s="4"/>
      <c r="DM48" s="13"/>
      <c r="DN48" s="4"/>
      <c r="DO48" s="13"/>
      <c r="DP48" s="4"/>
      <c r="DQ48" s="13"/>
      <c r="DS48" s="9"/>
      <c r="DU48" s="13"/>
      <c r="DV48" s="4"/>
      <c r="DW48" s="13"/>
      <c r="DX48" s="4"/>
      <c r="DY48" s="13"/>
      <c r="DZ48" s="4"/>
      <c r="EA48" s="13"/>
      <c r="EC48" s="9"/>
      <c r="EE48" s="13"/>
      <c r="EF48" s="4"/>
      <c r="EG48" s="13"/>
      <c r="EH48" s="4"/>
      <c r="EI48" s="13"/>
      <c r="EJ48" s="4"/>
      <c r="EK48" s="13"/>
      <c r="EM48" s="9"/>
      <c r="EO48" s="13"/>
      <c r="EP48" s="4"/>
      <c r="EQ48" s="13"/>
      <c r="ER48" s="4"/>
      <c r="ES48" s="13"/>
      <c r="ET48" s="4"/>
      <c r="EU48" s="13"/>
      <c r="EW48" s="9"/>
      <c r="EY48" s="13"/>
      <c r="EZ48" s="4"/>
      <c r="FA48" s="13"/>
      <c r="FB48" s="4"/>
      <c r="FC48" s="13"/>
      <c r="FD48" s="4"/>
      <c r="FE48" s="13"/>
      <c r="FG48" s="9"/>
      <c r="FI48" s="13"/>
      <c r="FJ48" s="4"/>
      <c r="FK48" s="13"/>
      <c r="FL48" s="4"/>
      <c r="FM48" s="13"/>
      <c r="FN48" s="4"/>
      <c r="FO48" s="13"/>
      <c r="FQ48" s="9"/>
      <c r="FS48" s="13"/>
      <c r="FT48" s="4"/>
      <c r="FU48" s="13"/>
      <c r="FV48" s="4"/>
      <c r="FW48" s="13"/>
      <c r="FX48" s="4"/>
      <c r="FY48" s="13"/>
      <c r="GA48" s="9"/>
      <c r="GC48" s="13"/>
      <c r="GD48" s="4"/>
      <c r="GE48" s="13"/>
      <c r="GF48" s="4"/>
      <c r="GG48" s="13"/>
      <c r="GH48" s="4"/>
      <c r="GI48" s="13"/>
      <c r="GK48" s="9"/>
      <c r="GM48" s="13"/>
      <c r="GN48" s="4"/>
      <c r="GO48" s="13"/>
      <c r="GP48" s="4"/>
      <c r="GQ48" s="13"/>
      <c r="GR48" s="4"/>
      <c r="GS48" s="13"/>
      <c r="GU48" s="9"/>
      <c r="GW48" s="13"/>
      <c r="GX48" s="4"/>
      <c r="GY48" s="13"/>
      <c r="GZ48" s="4"/>
      <c r="HA48" s="13"/>
      <c r="HB48" s="4"/>
      <c r="HC48" s="13"/>
      <c r="HE48" s="9"/>
      <c r="HG48" s="13"/>
      <c r="HH48" s="4"/>
      <c r="HI48" s="13"/>
      <c r="HJ48" s="4"/>
      <c r="HK48" s="13"/>
      <c r="HL48" s="4"/>
      <c r="HM48" s="13"/>
      <c r="HO48" s="9"/>
      <c r="HQ48" s="13"/>
      <c r="HR48" s="4"/>
      <c r="HS48" s="13"/>
      <c r="HT48" s="4"/>
      <c r="HU48" s="13"/>
      <c r="HV48" s="4"/>
      <c r="HW48" s="13"/>
      <c r="HY48" s="9"/>
    </row>
    <row r="49" spans="1:233" ht="12.75">
      <c r="A49" s="47">
        <f t="shared" si="58"/>
        <v>16</v>
      </c>
      <c r="B49" s="35">
        <f t="shared" si="45"/>
        <v>0.5333018604386376</v>
      </c>
      <c r="C49" s="35">
        <f t="shared" si="46"/>
        <v>0.1500554601267857</v>
      </c>
      <c r="D49" s="35">
        <f t="shared" si="47"/>
        <v>0.6843692771583485</v>
      </c>
      <c r="E49" s="35">
        <f t="shared" si="48"/>
        <v>-0.1396612098659408</v>
      </c>
      <c r="F49" s="35">
        <f t="shared" si="49"/>
        <v>-0.6341573739599542</v>
      </c>
      <c r="G49" s="35">
        <f t="shared" si="50"/>
        <v>0.20558728122417808</v>
      </c>
      <c r="H49" s="49">
        <f t="shared" si="59"/>
        <v>0.43465452147595174</v>
      </c>
      <c r="I49" s="50">
        <f t="shared" si="60"/>
        <v>0.1552949735400005</v>
      </c>
      <c r="J49" s="68">
        <f t="shared" si="61"/>
        <v>0.5606701203257427</v>
      </c>
      <c r="K49" s="69">
        <f t="shared" si="62"/>
        <v>0.12235167563942581</v>
      </c>
      <c r="L49" s="70">
        <f t="shared" si="63"/>
        <v>-0.0691945703027425</v>
      </c>
      <c r="M49" s="49">
        <f t="shared" si="64"/>
        <v>0.35963191779597903</v>
      </c>
      <c r="N49" s="86">
        <f t="shared" si="51"/>
        <v>0.19797679412831246</v>
      </c>
      <c r="O49" s="93">
        <f t="shared" si="52"/>
        <v>1.8880656660144245E-05</v>
      </c>
      <c r="P49" s="87">
        <f t="shared" si="53"/>
        <v>3.3842100295577955E-08</v>
      </c>
      <c r="Q49" s="87">
        <f t="shared" si="54"/>
        <v>-7.993504089815514E-07</v>
      </c>
      <c r="R49" s="87">
        <f t="shared" si="55"/>
        <v>-1.0824397140747817E-05</v>
      </c>
      <c r="S49" s="88">
        <f t="shared" si="56"/>
        <v>7.90908642709465E-06</v>
      </c>
      <c r="T49" s="94">
        <f t="shared" si="57"/>
        <v>7.945436988331195E-07</v>
      </c>
      <c r="U49" s="86">
        <f t="shared" si="65"/>
        <v>7.991530574801244E-06</v>
      </c>
      <c r="V49" s="50">
        <f t="shared" si="66"/>
        <v>5.413188849581323E-08</v>
      </c>
      <c r="X49" s="3"/>
      <c r="Y49" s="14" t="s">
        <v>22</v>
      </c>
      <c r="Z49" s="4"/>
      <c r="AA49" s="14" t="s">
        <v>22</v>
      </c>
      <c r="AB49" s="4"/>
      <c r="AC49" s="14" t="s">
        <v>22</v>
      </c>
      <c r="AD49" s="4"/>
      <c r="AE49" s="14" t="s">
        <v>22</v>
      </c>
      <c r="AG49" s="14" t="s">
        <v>22</v>
      </c>
      <c r="AI49" s="14" t="s">
        <v>22</v>
      </c>
      <c r="AJ49" s="4"/>
      <c r="AK49" s="14" t="s">
        <v>22</v>
      </c>
      <c r="AL49" s="4"/>
      <c r="AM49" s="14" t="s">
        <v>22</v>
      </c>
      <c r="AN49" s="4"/>
      <c r="AO49" s="14" t="s">
        <v>22</v>
      </c>
      <c r="AQ49" s="14" t="s">
        <v>22</v>
      </c>
      <c r="AS49" s="14" t="s">
        <v>22</v>
      </c>
      <c r="AT49" s="4"/>
      <c r="AU49" s="14" t="s">
        <v>22</v>
      </c>
      <c r="AV49" s="4"/>
      <c r="AW49" s="14" t="s">
        <v>22</v>
      </c>
      <c r="AX49" s="4"/>
      <c r="AY49" s="14" t="s">
        <v>22</v>
      </c>
      <c r="BA49" s="14" t="s">
        <v>22</v>
      </c>
      <c r="BC49" s="14" t="s">
        <v>22</v>
      </c>
      <c r="BD49" s="4"/>
      <c r="BE49" s="14" t="s">
        <v>22</v>
      </c>
      <c r="BF49" s="4"/>
      <c r="BG49" s="14" t="s">
        <v>22</v>
      </c>
      <c r="BH49" s="4"/>
      <c r="BI49" s="14" t="s">
        <v>22</v>
      </c>
      <c r="BK49" s="14" t="s">
        <v>22</v>
      </c>
      <c r="BM49" s="14" t="s">
        <v>22</v>
      </c>
      <c r="BN49" s="4"/>
      <c r="BO49" s="14" t="s">
        <v>22</v>
      </c>
      <c r="BP49" s="4"/>
      <c r="BQ49" s="14" t="s">
        <v>22</v>
      </c>
      <c r="BR49" s="4"/>
      <c r="BS49" s="14" t="s">
        <v>22</v>
      </c>
      <c r="BU49" s="14" t="s">
        <v>22</v>
      </c>
      <c r="BW49" s="14" t="s">
        <v>22</v>
      </c>
      <c r="BX49" s="4"/>
      <c r="BY49" s="14" t="s">
        <v>22</v>
      </c>
      <c r="BZ49" s="4"/>
      <c r="CA49" s="14" t="s">
        <v>22</v>
      </c>
      <c r="CB49" s="4"/>
      <c r="CC49" s="14" t="s">
        <v>22</v>
      </c>
      <c r="CE49" s="14" t="s">
        <v>22</v>
      </c>
      <c r="CG49" s="14" t="s">
        <v>22</v>
      </c>
      <c r="CH49" s="4"/>
      <c r="CI49" s="14" t="s">
        <v>22</v>
      </c>
      <c r="CJ49" s="4"/>
      <c r="CK49" s="14" t="s">
        <v>22</v>
      </c>
      <c r="CL49" s="4"/>
      <c r="CM49" s="14" t="s">
        <v>22</v>
      </c>
      <c r="CO49" s="14" t="s">
        <v>22</v>
      </c>
      <c r="CQ49" s="14" t="s">
        <v>22</v>
      </c>
      <c r="CR49" s="4"/>
      <c r="CS49" s="14" t="s">
        <v>22</v>
      </c>
      <c r="CT49" s="4"/>
      <c r="CU49" s="14" t="s">
        <v>22</v>
      </c>
      <c r="CV49" s="4"/>
      <c r="CW49" s="14" t="s">
        <v>22</v>
      </c>
      <c r="CY49" s="14" t="s">
        <v>22</v>
      </c>
      <c r="DA49" s="14" t="s">
        <v>22</v>
      </c>
      <c r="DB49" s="4"/>
      <c r="DC49" s="14" t="s">
        <v>22</v>
      </c>
      <c r="DD49" s="4"/>
      <c r="DE49" s="14" t="s">
        <v>22</v>
      </c>
      <c r="DF49" s="4"/>
      <c r="DG49" s="14" t="s">
        <v>22</v>
      </c>
      <c r="DI49" s="14" t="s">
        <v>22</v>
      </c>
      <c r="DK49" s="14" t="s">
        <v>22</v>
      </c>
      <c r="DL49" s="4"/>
      <c r="DM49" s="14" t="s">
        <v>22</v>
      </c>
      <c r="DN49" s="4"/>
      <c r="DO49" s="14" t="s">
        <v>22</v>
      </c>
      <c r="DP49" s="4"/>
      <c r="DQ49" s="14" t="s">
        <v>22</v>
      </c>
      <c r="DS49" s="14" t="s">
        <v>22</v>
      </c>
      <c r="DU49" s="14" t="s">
        <v>22</v>
      </c>
      <c r="DV49" s="4"/>
      <c r="DW49" s="14" t="s">
        <v>22</v>
      </c>
      <c r="DX49" s="4"/>
      <c r="DY49" s="14" t="s">
        <v>22</v>
      </c>
      <c r="DZ49" s="4"/>
      <c r="EA49" s="14" t="s">
        <v>22</v>
      </c>
      <c r="EC49" s="14" t="s">
        <v>22</v>
      </c>
      <c r="EE49" s="14" t="s">
        <v>22</v>
      </c>
      <c r="EF49" s="4"/>
      <c r="EG49" s="14" t="s">
        <v>22</v>
      </c>
      <c r="EH49" s="4"/>
      <c r="EI49" s="14" t="s">
        <v>22</v>
      </c>
      <c r="EJ49" s="4"/>
      <c r="EK49" s="14" t="s">
        <v>22</v>
      </c>
      <c r="EM49" s="14" t="s">
        <v>22</v>
      </c>
      <c r="EO49" s="14" t="s">
        <v>22</v>
      </c>
      <c r="EP49" s="4"/>
      <c r="EQ49" s="14" t="s">
        <v>22</v>
      </c>
      <c r="ER49" s="4"/>
      <c r="ES49" s="14" t="s">
        <v>22</v>
      </c>
      <c r="ET49" s="4"/>
      <c r="EU49" s="14" t="s">
        <v>22</v>
      </c>
      <c r="EW49" s="14" t="s">
        <v>22</v>
      </c>
      <c r="EY49" s="14" t="s">
        <v>22</v>
      </c>
      <c r="EZ49" s="4"/>
      <c r="FA49" s="14" t="s">
        <v>22</v>
      </c>
      <c r="FB49" s="4"/>
      <c r="FC49" s="14" t="s">
        <v>22</v>
      </c>
      <c r="FD49" s="4"/>
      <c r="FE49" s="14" t="s">
        <v>22</v>
      </c>
      <c r="FG49" s="14" t="s">
        <v>22</v>
      </c>
      <c r="FI49" s="14" t="s">
        <v>22</v>
      </c>
      <c r="FJ49" s="4"/>
      <c r="FK49" s="14" t="s">
        <v>22</v>
      </c>
      <c r="FL49" s="4"/>
      <c r="FM49" s="14" t="s">
        <v>22</v>
      </c>
      <c r="FN49" s="4"/>
      <c r="FO49" s="14" t="s">
        <v>22</v>
      </c>
      <c r="FQ49" s="14" t="s">
        <v>22</v>
      </c>
      <c r="FS49" s="14" t="s">
        <v>22</v>
      </c>
      <c r="FT49" s="4"/>
      <c r="FU49" s="14" t="s">
        <v>22</v>
      </c>
      <c r="FV49" s="4"/>
      <c r="FW49" s="14" t="s">
        <v>22</v>
      </c>
      <c r="FX49" s="4"/>
      <c r="FY49" s="14" t="s">
        <v>22</v>
      </c>
      <c r="GA49" s="14" t="s">
        <v>22</v>
      </c>
      <c r="GC49" s="14" t="s">
        <v>22</v>
      </c>
      <c r="GD49" s="4"/>
      <c r="GE49" s="14" t="s">
        <v>22</v>
      </c>
      <c r="GF49" s="4"/>
      <c r="GG49" s="14" t="s">
        <v>22</v>
      </c>
      <c r="GH49" s="4"/>
      <c r="GI49" s="14" t="s">
        <v>22</v>
      </c>
      <c r="GK49" s="14" t="s">
        <v>22</v>
      </c>
      <c r="GM49" s="14" t="s">
        <v>22</v>
      </c>
      <c r="GN49" s="4"/>
      <c r="GO49" s="14" t="s">
        <v>22</v>
      </c>
      <c r="GP49" s="4"/>
      <c r="GQ49" s="14" t="s">
        <v>22</v>
      </c>
      <c r="GR49" s="4"/>
      <c r="GS49" s="14" t="s">
        <v>22</v>
      </c>
      <c r="GU49" s="14" t="s">
        <v>22</v>
      </c>
      <c r="GW49" s="14" t="s">
        <v>22</v>
      </c>
      <c r="GX49" s="4"/>
      <c r="GY49" s="14" t="s">
        <v>22</v>
      </c>
      <c r="GZ49" s="4"/>
      <c r="HA49" s="14" t="s">
        <v>22</v>
      </c>
      <c r="HB49" s="4"/>
      <c r="HC49" s="14" t="s">
        <v>22</v>
      </c>
      <c r="HE49" s="14" t="s">
        <v>22</v>
      </c>
      <c r="HG49" s="14" t="s">
        <v>22</v>
      </c>
      <c r="HH49" s="4"/>
      <c r="HI49" s="14" t="s">
        <v>22</v>
      </c>
      <c r="HJ49" s="4"/>
      <c r="HK49" s="14" t="s">
        <v>22</v>
      </c>
      <c r="HL49" s="4"/>
      <c r="HM49" s="14" t="s">
        <v>22</v>
      </c>
      <c r="HO49" s="14" t="s">
        <v>22</v>
      </c>
      <c r="HQ49" s="14" t="s">
        <v>22</v>
      </c>
      <c r="HR49" s="4"/>
      <c r="HS49" s="14" t="s">
        <v>22</v>
      </c>
      <c r="HT49" s="4"/>
      <c r="HU49" s="14" t="s">
        <v>22</v>
      </c>
      <c r="HV49" s="4"/>
      <c r="HW49" s="14" t="s">
        <v>22</v>
      </c>
      <c r="HY49" s="14" t="s">
        <v>22</v>
      </c>
    </row>
    <row r="50" spans="1:233" ht="15.75">
      <c r="A50" s="47">
        <f t="shared" si="58"/>
        <v>17</v>
      </c>
      <c r="B50" s="35">
        <f t="shared" si="45"/>
        <v>0.5134693672990871</v>
      </c>
      <c r="C50" s="35">
        <f t="shared" si="46"/>
        <v>0.13330977287357423</v>
      </c>
      <c r="D50" s="35">
        <f t="shared" si="47"/>
        <v>0.6959692251208527</v>
      </c>
      <c r="E50" s="35">
        <f t="shared" si="48"/>
        <v>-0.1327058010079147</v>
      </c>
      <c r="F50" s="35">
        <f t="shared" si="49"/>
        <v>-0.6244260705675344</v>
      </c>
      <c r="G50" s="35">
        <f t="shared" si="50"/>
        <v>0.19978462428069224</v>
      </c>
      <c r="H50" s="49">
        <f t="shared" si="59"/>
        <v>0.4099354792193115</v>
      </c>
      <c r="I50" s="50">
        <f t="shared" si="60"/>
        <v>0.15535575447028033</v>
      </c>
      <c r="J50" s="68">
        <f t="shared" si="61"/>
        <v>0.5374857615726971</v>
      </c>
      <c r="K50" s="69">
        <f t="shared" si="62"/>
        <v>0.10725275094455633</v>
      </c>
      <c r="L50" s="70">
        <f t="shared" si="63"/>
        <v>-0.06608207615798281</v>
      </c>
      <c r="M50" s="49">
        <f t="shared" si="64"/>
        <v>0.33836696840865554</v>
      </c>
      <c r="N50" s="86">
        <f t="shared" si="51"/>
        <v>0.19473785051427436</v>
      </c>
      <c r="O50" s="93">
        <f t="shared" si="52"/>
        <v>1.9751001981918642E-05</v>
      </c>
      <c r="P50" s="87">
        <f t="shared" si="53"/>
        <v>3.540212621000774E-08</v>
      </c>
      <c r="Q50" s="87">
        <f t="shared" si="54"/>
        <v>-8.361982210803828E-07</v>
      </c>
      <c r="R50" s="87">
        <f t="shared" si="55"/>
        <v>-1.0643953879843612E-05</v>
      </c>
      <c r="S50" s="88">
        <f t="shared" si="56"/>
        <v>7.575217041434201E-06</v>
      </c>
      <c r="T50" s="94">
        <f t="shared" si="57"/>
        <v>7.727301439180261E-07</v>
      </c>
      <c r="U50" s="86">
        <f t="shared" si="65"/>
        <v>8.252363396040659E-06</v>
      </c>
      <c r="V50" s="50">
        <f t="shared" si="66"/>
        <v>7.147605680190798E-07</v>
      </c>
      <c r="X50" s="3" t="s">
        <v>61</v>
      </c>
      <c r="Y50" s="12">
        <f>-Y7-IF(Y7=0,0,Y7*LN((Y6+Y10)/ABS(Y7)))-IF(OR(Y7=0,Y12=0),0,Y6*LN((Y7+Y10)/SQRT(Y12)))</f>
        <v>12.013429575776689</v>
      </c>
      <c r="Z50" s="5"/>
      <c r="AA50" s="12">
        <f>-AA7-IF(AA7=0,0,AA7*LN((AA6+AA10)/ABS(AA7)))-IF(OR(AA7=0,AA12=0),0,AA6*LN((AA7+AA10)/SQRT(AA12)))</f>
        <v>135.29742448195572</v>
      </c>
      <c r="AB50" s="5"/>
      <c r="AC50" s="12">
        <f>-AC7-IF(AC7=0,0,AC7*LN((AC6+AC10)/ABS(AC7)))-IF(OR(AC7=0,AC12=0),0,AC6*LN((AC7+AC10)/SQRT(AC12)))</f>
        <v>9.17623943023191</v>
      </c>
      <c r="AD50" s="8"/>
      <c r="AE50" s="12">
        <f>-AE7-IF(AE7=0,0,AE7*LN((AE6+AE10)/ABS(AE7)))-IF(OR(AE7=0,AE12=0),0,AE6*LN((AE7+AE10)/SQRT(AE12)))</f>
        <v>134.87662447853657</v>
      </c>
      <c r="AG50" s="15">
        <f>+(Y50-AA50-AC50+AE50)*$Y$4</f>
        <v>0.38458043555782245</v>
      </c>
      <c r="AI50" s="12">
        <f>-AI7-IF(AI7=0,0,AI7*LN((AI6+AI10)/ABS(AI7)))-IF(OR(AI7=0,AI12=0),0,AI6*LN((AI7+AI10)/SQRT(AI12)))</f>
        <v>13.034304474352753</v>
      </c>
      <c r="AJ50" s="5"/>
      <c r="AK50" s="12">
        <f>-AK7-IF(AK7=0,0,AK7*LN((AK6+AK10)/ABS(AK7)))-IF(OR(AK7=0,AK12=0),0,AK6*LN((AK7+AK10)/SQRT(AK12)))</f>
        <v>139.3627248002236</v>
      </c>
      <c r="AL50" s="5"/>
      <c r="AM50" s="12">
        <f>-AM7-IF(AM7=0,0,AM7*LN((AM6+AM10)/ABS(AM7)))-IF(OR(AM7=0,AM12=0),0,AM6*LN((AM7+AM10)/SQRT(AM12)))</f>
        <v>10.833887393466636</v>
      </c>
      <c r="AN50" s="8"/>
      <c r="AO50" s="12">
        <f>-AO7-IF(AO7=0,0,AO7*LN((AO6+AO10)/ABS(AO7)))-IF(OR(AO7=0,AO12=0),0,AO6*LN((AO7+AO10)/SQRT(AO12)))</f>
        <v>139.58889574050338</v>
      </c>
      <c r="AQ50" s="15">
        <f>+(AI50-AK50-AM50+AO50)*$Y$4</f>
        <v>0.3862034784161357</v>
      </c>
      <c r="AS50" s="12">
        <f>-AS7-IF(AS7=0,0,AS7*LN((AS6+AS10)/ABS(AS7)))-IF(OR(AS7=0,AS12=0),0,AS6*LN((AS7+AS10)/SQRT(AS12)))</f>
        <v>14.043646464811413</v>
      </c>
      <c r="AT50" s="5"/>
      <c r="AU50" s="12">
        <f>-AU7-IF(AU7=0,0,AU7*LN((AU6+AU10)/ABS(AU7)))-IF(OR(AU7=0,AU12=0),0,AU6*LN((AU7+AU10)/SQRT(AU12)))</f>
        <v>143.40915463963864</v>
      </c>
      <c r="AV50" s="5"/>
      <c r="AW50" s="12">
        <f>-AW7-IF(AW7=0,0,AW7*LN((AW6+AW10)/ABS(AW7)))-IF(OR(AW7=0,AW12=0),0,AW6*LN((AW7+AW10)/SQRT(AW12)))</f>
        <v>12.43520705646363</v>
      </c>
      <c r="AX50" s="8"/>
      <c r="AY50" s="12">
        <f>-AY7-IF(AY7=0,0,AY7*LN((AY6+AY10)/ABS(AY7)))-IF(OR(AY7=0,AY12=0),0,AY6*LN((AY7+AY10)/SQRT(AY12)))</f>
        <v>144.23413036699603</v>
      </c>
      <c r="BA50" s="15">
        <f>+(AS50-AU50-AW50+AY50)*$Y$4</f>
        <v>0.3872900474421117</v>
      </c>
      <c r="BC50" s="12">
        <f>-BC7-IF(BC7=0,0,BC7*LN((BC6+BC10)/ABS(BC7)))-IF(OR(BC7=0,BC12=0),0,BC6*LN((BC7+BC10)/SQRT(BC12)))</f>
        <v>15.0307975286829</v>
      </c>
      <c r="BD50" s="5"/>
      <c r="BE50" s="12">
        <f>-BE7-IF(BE7=0,0,BE7*LN((BE6+BE10)/ABS(BE7)))-IF(OR(BE7=0,BE12=0),0,BE6*LN((BE7+BE10)/SQRT(BE12)))</f>
        <v>147.41900244057882</v>
      </c>
      <c r="BF50" s="5"/>
      <c r="BG50" s="12">
        <f>-BG7-IF(BG7=0,0,BG7*LN((BG6+BG10)/ABS(BG7)))-IF(OR(BG7=0,BG12=0),0,BG6*LN((BG7+BG10)/SQRT(BG12)))</f>
        <v>13.936768097715177</v>
      </c>
      <c r="BH50" s="8"/>
      <c r="BI50" s="12">
        <f>-BI7-IF(BI7=0,0,BI7*LN((BI6+BI10)/ABS(BI7)))-IF(OR(BI7=0,BI12=0),0,BI6*LN((BI7+BI10)/SQRT(BI12)))</f>
        <v>148.75897106104668</v>
      </c>
      <c r="BK50" s="15">
        <f>+(BC50-BE50-BG50+BI50)*$Y$4</f>
        <v>0.3873828213620162</v>
      </c>
      <c r="BM50" s="12">
        <f>-BM7-IF(BM7=0,0,BM7*LN((BM6+BM10)/ABS(BM7)))-IF(OR(BM7=0,BM12=0),0,BM6*LN((BM7+BM10)/SQRT(BM12)))</f>
        <v>15.986690104434127</v>
      </c>
      <c r="BN50" s="5"/>
      <c r="BO50" s="12">
        <f>-BO7-IF(BO7=0,0,BO7*LN((BO6+BO10)/ABS(BO7)))-IF(OR(BO7=0,BO12=0),0,BO6*LN((BO7+BO10)/SQRT(BO12)))</f>
        <v>151.37668289854204</v>
      </c>
      <c r="BP50" s="5"/>
      <c r="BQ50" s="12">
        <f>-BQ7-IF(BQ7=0,0,BQ7*LN((BQ6+BQ10)/ABS(BQ7)))-IF(OR(BQ7=0,BQ12=0),0,BQ6*LN((BQ7+BQ10)/SQRT(BQ12)))</f>
        <v>15.314182815344585</v>
      </c>
      <c r="BR50" s="8"/>
      <c r="BS50" s="12">
        <f>-BS7-IF(BS7=0,0,BS7*LN((BS6+BS10)/ABS(BS7)))-IF(OR(BS7=0,BS12=0),0,BS6*LN((BS7+BS10)/SQRT(BS12)))</f>
        <v>153.13049171820953</v>
      </c>
      <c r="BU50" s="15">
        <f>+(BM50-BO50-BQ50+BS50)*$Y$4</f>
        <v>0.3861602022121727</v>
      </c>
      <c r="BW50" s="12">
        <f>-BW7-IF(BW7=0,0,BW7*LN((BW6+BW10)/ABS(BW7)))-IF(OR(BW7=0,BW12=0),0,BW6*LN((BW7+BW10)/SQRT(BW12)))</f>
        <v>16.904295199116667</v>
      </c>
      <c r="BX50" s="5"/>
      <c r="BY50" s="12">
        <f>-BY7-IF(BY7=0,0,BY7*LN((BY6+BY10)/ABS(BY7)))-IF(OR(BY7=0,BY12=0),0,BY6*LN((BY7+BY10)/SQRT(BY12)))</f>
        <v>155.2693793599223</v>
      </c>
      <c r="BZ50" s="5"/>
      <c r="CA50" s="12">
        <f>-CA7-IF(CA7=0,0,CA7*LN((CA6+CA10)/ABS(CA7)))-IF(OR(CA7=0,CA12=0),0,CA6*LN((CA7+CA10)/SQRT(CA12)))</f>
        <v>16.56055909047173</v>
      </c>
      <c r="CB50" s="8"/>
      <c r="CC50" s="12">
        <f>-CC7-IF(CC7=0,0,CC7*LN((CC6+CC10)/ABS(CC7)))-IF(OR(CC7=0,CC12=0),0,CC6*LN((CC7+CC10)/SQRT(CC12)))</f>
        <v>157.33498308383955</v>
      </c>
      <c r="CE50" s="15">
        <f>+(BW50-BY50-CA50+CC50)*$Y$4</f>
        <v>0.3834583439404662</v>
      </c>
      <c r="CG50" s="12">
        <f>-CG7-IF(CG7=0,0,CG7*LN((CG6+CG10)/ABS(CG7)))-IF(OR(CG7=0,CG12=0),0,CG6*LN((CG7+CG10)/SQRT(CG12)))</f>
        <v>17.77877246753002</v>
      </c>
      <c r="CH50" s="5"/>
      <c r="CI50" s="12">
        <f>-CI7-IF(CI7=0,0,CI7*LN((CI6+CI10)/ABS(CI7)))-IF(OR(CI7=0,CI12=0),0,CI6*LN((CI7+CI10)/SQRT(CI12)))</f>
        <v>159.08731711354017</v>
      </c>
      <c r="CJ50" s="5"/>
      <c r="CK50" s="12">
        <f>-CK7-IF(CK7=0,0,CK7*LN((CK6+CK10)/ABS(CK7)))-IF(OR(CK7=0,CK12=0),0,CK6*LN((CK7+CK10)/SQRT(CK12)))</f>
        <v>17.68097325585995</v>
      </c>
      <c r="CL50" s="8"/>
      <c r="CM50" s="12">
        <f>-CM7-IF(CM7=0,0,CM7*LN((CM6+CM10)/ABS(CM7)))-IF(OR(CM7=0,CM12=0),0,CM6*LN((CM7+CM10)/SQRT(CM12)))</f>
        <v>161.37248270729702</v>
      </c>
      <c r="CO50" s="15">
        <f>+(CG50-CI50-CK50+CM50)*$Y$4</f>
        <v>0.3792606279977114</v>
      </c>
      <c r="CQ50" s="12">
        <f>-CQ7-IF(CQ7=0,0,CQ7*LN((CQ6+CQ10)/ABS(CQ7)))-IF(OR(CQ7=0,CQ12=0),0,CQ6*LN((CQ7+CQ10)/SQRT(CQ12)))</f>
        <v>18.607362459159972</v>
      </c>
      <c r="CR50" s="5"/>
      <c r="CS50" s="12">
        <f>-CS7-IF(CS7=0,0,CS7*LN((CS6+CS10)/ABS(CS7)))-IF(OR(CS7=0,CS12=0),0,CS6*LN((CS7+CS10)/SQRT(CS12)))</f>
        <v>162.82370675022426</v>
      </c>
      <c r="CT50" s="5"/>
      <c r="CU50" s="12">
        <f>-CU7-IF(CU7=0,0,CU7*LN((CU6+CU10)/ABS(CU7)))-IF(OR(CU7=0,CU12=0),0,CU6*LN((CU7+CU10)/SQRT(CU12)))</f>
        <v>18.686790803373313</v>
      </c>
      <c r="CV50" s="8"/>
      <c r="CW50" s="12">
        <f>-CW7-IF(CW7=0,0,CW7*LN((CW6+CW10)/ABS(CW7)))-IF(OR(CW7=0,CW12=0),0,CW6*LN((CW7+CW10)/SQRT(CW12)))</f>
        <v>165.2509476185296</v>
      </c>
      <c r="CY50" s="15">
        <f>+(CQ50-CS50-CU50+CW50)*$Y$4</f>
        <v>0.373665968662307</v>
      </c>
      <c r="DA50" s="12">
        <f>-DA7-IF(DA7=0,0,DA7*LN((DA6+DA10)/ABS(DA7)))-IF(OR(DA7=0,DA12=0),0,DA6*LN((DA7+DA10)/SQRT(DA12)))</f>
        <v>19.389102682779153</v>
      </c>
      <c r="DB50" s="5"/>
      <c r="DC50" s="12">
        <f>-DC7-IF(DC7=0,0,DC7*LN((DC6+DC10)/ABS(DC7)))-IF(OR(DC7=0,DC12=0),0,DC6*LN((DC7+DC10)/SQRT(DC12)))</f>
        <v>166.47444840349493</v>
      </c>
      <c r="DD50" s="5"/>
      <c r="DE50" s="12">
        <f>-DE7-IF(DE7=0,0,DE7*LN((DE6+DE10)/ABS(DE7)))-IF(OR(DE7=0,DE12=0),0,DE6*LN((DE7+DE10)/SQRT(DE12)))</f>
        <v>19.591592301399004</v>
      </c>
      <c r="DF50" s="8"/>
      <c r="DG50" s="12">
        <f>-DG7-IF(DG7=0,0,DG7*LN((DG6+DG10)/ABS(DG7)))-IF(OR(DG7=0,DG12=0),0,DG6*LN((DG7+DG10)/SQRT(DG12)))</f>
        <v>168.981920540196</v>
      </c>
      <c r="DI50" s="15">
        <f>+(DA50-DC50-DE50+DG50)*$Y$4</f>
        <v>0.3668493614930276</v>
      </c>
      <c r="DK50" s="12">
        <f>-DK7-IF(DK7=0,0,DK7*LN((DK6+DK10)/ABS(DK7)))-IF(OR(DK7=0,DK12=0),0,DK6*LN((DK7+DK10)/SQRT(DK12)))</f>
        <v>20.12445720302579</v>
      </c>
      <c r="DL50" s="5"/>
      <c r="DM50" s="12">
        <f>-DM7-IF(DM7=0,0,DM7*LN((DM6+DM10)/ABS(DM7)))-IF(OR(DM7=0,DM12=0),0,DM6*LN((DM7+DM10)/SQRT(DM12)))</f>
        <v>170.03770177843163</v>
      </c>
      <c r="DN50" s="5"/>
      <c r="DO50" s="12">
        <f>-DO7-IF(DO7=0,0,DO7*LN((DO6+DO10)/ABS(DO7)))-IF(OR(DO7=0,DO12=0),0,DO6*LN((DO7+DO10)/SQRT(DO12)))</f>
        <v>20.408830510331487</v>
      </c>
      <c r="DP50" s="8"/>
      <c r="DQ50" s="12">
        <f>-DQ7-IF(DQ7=0,0,DQ7*LN((DQ6+DQ10)/ABS(DQ7)))-IF(OR(DQ7=0,DQ12=0),0,DQ6*LN((DQ7+DQ10)/SQRT(DQ12)))</f>
        <v>172.5778949791695</v>
      </c>
      <c r="DS50" s="15">
        <f>+(DK50-DM50-DO50+DQ50)*$Y$4</f>
        <v>0.3590248867647678</v>
      </c>
      <c r="DU50" s="12">
        <f>-DU7-IF(DU7=0,0,DU7*LN((DU6+DU10)/ABS(DU7)))-IF(OR(DU7=0,DU12=0),0,DU6*LN((DU7+DU10)/SQRT(DU12)))</f>
        <v>20.81493389249814</v>
      </c>
      <c r="DV50" s="5"/>
      <c r="DW50" s="12">
        <f>-DW7-IF(DW7=0,0,DW7*LN((DW6+DW10)/ABS(DW7)))-IF(OR(DW7=0,DW12=0),0,DW6*LN((DW7+DW10)/SQRT(DW12)))</f>
        <v>173.51341304372835</v>
      </c>
      <c r="DX50" s="5"/>
      <c r="DY50" s="12">
        <f>-DY7-IF(DY7=0,0,DY7*LN((DY6+DY10)/ABS(DY7)))-IF(OR(DY7=0,DY12=0),0,DY6*LN((DY7+DY10)/SQRT(DY12)))</f>
        <v>21.150729408876177</v>
      </c>
      <c r="DZ50" s="8"/>
      <c r="EA50" s="12">
        <f>-EA7-IF(EA7=0,0,EA7*LN((EA6+EA10)/ABS(EA7)))-IF(OR(EA7=0,EA12=0),0,EA6*LN((EA7+EA10)/SQRT(EA12)))</f>
        <v>176.0509406744958</v>
      </c>
      <c r="EC50" s="15">
        <f>+(DU50-DW50-DY50+EA50)*$Y$4</f>
        <v>0.35041654936924577</v>
      </c>
      <c r="EE50" s="12">
        <f>-EE7-IF(EE7=0,0,EE7*LN((EE6+EE10)/ABS(EE7)))-IF(OR(EE7=0,EE12=0),0,EE6*LN((EE7+EE10)/SQRT(EE12)))</f>
        <v>21.46273804736195</v>
      </c>
      <c r="EF50" s="5"/>
      <c r="EG50" s="12">
        <f>-EG7-IF(EG7=0,0,EG7*LN((EG6+EG10)/ABS(EG7)))-IF(OR(EG7=0,EG12=0),0,EG6*LN((EG7+EG10)/SQRT(EG12)))</f>
        <v>176.90286277698362</v>
      </c>
      <c r="EH50" s="5"/>
      <c r="EI50" s="12">
        <f>-EI7-IF(EI7=0,0,EI7*LN((EI6+EI10)/ABS(EI7)))-IF(OR(EI7=0,EI12=0),0,EI6*LN((EI7+EI10)/SQRT(EI12)))</f>
        <v>21.82791161590893</v>
      </c>
      <c r="EJ50" s="8"/>
      <c r="EK50" s="12">
        <f>-EK7-IF(EK7=0,0,EK7*LN((EK6+EK10)/ABS(EK7)))-IF(OR(EK7=0,EK12=0),0,EK6*LN((EK7+EK10)/SQRT(EK12)))</f>
        <v>179.4121000418852</v>
      </c>
      <c r="EM50" s="15">
        <f>+(EE50-EG50-EI50+EK50)*$Y$4</f>
        <v>0.34123833557871175</v>
      </c>
      <c r="EO50" s="12">
        <f>-EO7-IF(EO7=0,0,EO7*LN((EO6+EO10)/ABS(EO7)))-IF(OR(EO7=0,EO12=0),0,EO6*LN((EO7+EO10)/SQRT(EO12)))</f>
        <v>22.070486575345143</v>
      </c>
      <c r="EP50" s="5"/>
      <c r="EQ50" s="12">
        <f>-EQ7-IF(EQ7=0,0,EQ7*LN((EQ6+EQ10)/ABS(EQ7)))-IF(OR(EQ7=0,EQ12=0),0,EQ6*LN((EQ7+EQ10)/SQRT(EQ12)))</f>
        <v>180.20827140089727</v>
      </c>
      <c r="ER50" s="5"/>
      <c r="ES50" s="12">
        <f>-ES7-IF(ES7=0,0,ES7*LN((ES6+ES10)/ABS(ES7)))-IF(OR(ES7=0,ES12=0),0,ES6*LN((ES7+ES10)/SQRT(ES12)))</f>
        <v>22.449394965580133</v>
      </c>
      <c r="ET50" s="8"/>
      <c r="EU50" s="12">
        <f>-EU7-IF(EU7=0,0,EU7*LN((EU6+EU10)/ABS(EU7)))-IF(OR(EU7=0,EU12=0),0,EU6*LN((EU7+EU10)/SQRT(EU12)))</f>
        <v>182.67120239661682</v>
      </c>
      <c r="EW50" s="15">
        <f>+(EO50-EQ50-ES50+EU50)*$Y$4</f>
        <v>0.3316824991781191</v>
      </c>
      <c r="EY50" s="12">
        <f>-EY7-IF(EY7=0,0,EY7*LN((EY6+EY10)/ABS(EY7)))-IF(OR(EY7=0,EY12=0),0,EY6*LN((EY7+EY10)/SQRT(EY12)))</f>
        <v>22.640988719617283</v>
      </c>
      <c r="EZ50" s="5"/>
      <c r="FA50" s="12">
        <f>-FA7-IF(FA7=0,0,FA7*LN((FA6+FA10)/ABS(FA7)))-IF(OR(FA7=0,FA12=0),0,FA6*LN((FA7+FA10)/SQRT(FA12)))</f>
        <v>183.4324765381386</v>
      </c>
      <c r="FB50" s="5"/>
      <c r="FC50" s="12">
        <f>-FC7-IF(FC7=0,0,FC7*LN((FC6+FC10)/ABS(FC7)))-IF(OR(FC7=0,FC12=0),0,FC6*LN((FC7+FC10)/SQRT(FC12)))</f>
        <v>23.022748282587983</v>
      </c>
      <c r="FD50" s="8"/>
      <c r="FE50" s="12">
        <f>-FE7-IF(FE7=0,0,FE7*LN((FE6+FE10)/ABS(FE7)))-IF(OR(FE7=0,FE12=0),0,FE6*LN((FE7+FE10)/SQRT(FE12)))</f>
        <v>185.83688227643907</v>
      </c>
      <c r="FG50" s="15">
        <f>+(EY50-FA50-FC50+FE50)*$Y$4</f>
        <v>0.3219141369296468</v>
      </c>
      <c r="FI50" s="12">
        <f>-FI7-IF(FI7=0,0,FI7*LN((FI6+FI10)/ABS(FI7)))-IF(OR(FI7=0,FI12=0),0,FI6*LN((FI7+FI10)/SQRT(FI12)))</f>
        <v>23.177088261168723</v>
      </c>
      <c r="FJ50" s="5"/>
      <c r="FK50" s="12">
        <f>-FK7-IF(FK7=0,0,FK7*LN((FK6+FK10)/ABS(FK7)))-IF(OR(FK7=0,FK12=0),0,FK6*LN((FK7+FK10)/SQRT(FK12)))</f>
        <v>186.57868225710527</v>
      </c>
      <c r="FL50" s="5"/>
      <c r="FM50" s="12">
        <f>-FM7-IF(FM7=0,0,FM7*LN((FM6+FM10)/ABS(FM7)))-IF(OR(FM7=0,FM12=0),0,FM6*LN((FM7+FM10)/SQRT(FM12)))</f>
        <v>23.55429704785599</v>
      </c>
      <c r="FN50" s="8"/>
      <c r="FO50" s="12">
        <f>-FO7-IF(FO7=0,0,FO7*LN((FO6+FO10)/ABS(FO7)))-IF(OR(FO7=0,FO12=0),0,FO6*LN((FO7+FO10)/SQRT(FO12)))</f>
        <v>188.91668493611425</v>
      </c>
      <c r="FQ50" s="15">
        <f>+(FI50-FK50-FM50+FO50)*$Y$4</f>
        <v>0.3120700403474012</v>
      </c>
      <c r="FS50" s="12">
        <f>-FS7-IF(FS7=0,0,FS7*LN((FS6+FS10)/ABS(FS7)))-IF(OR(FS7=0,FS12=0),0,FS6*LN((FS7+FS10)/SQRT(FS12)))</f>
        <v>23.681557005116435</v>
      </c>
      <c r="FT50" s="5"/>
      <c r="FU50" s="12">
        <f>-FU7-IF(FU7=0,0,FU7*LN((FU6+FU10)/ABS(FU7)))-IF(OR(FU7=0,FU12=0),0,FU6*LN((FU7+FU10)/SQRT(FU12)))</f>
        <v>189.65027234134203</v>
      </c>
      <c r="FV50" s="5"/>
      <c r="FW50" s="12">
        <f>-FW7-IF(FW7=0,0,FW7*LN((FW6+FW10)/ABS(FW7)))-IF(OR(FW7=0,FW12=0),0,FW6*LN((FW7+FW10)/SQRT(FW12)))</f>
        <v>24.04932772972397</v>
      </c>
      <c r="FX50" s="8"/>
      <c r="FY50" s="12">
        <f>-FY7-IF(FY7=0,0,FY7*LN((FY6+FY10)/ABS(FY7)))-IF(OR(FY7=0,FY12=0),0,FY6*LN((FY7+FY10)/SQRT(FY12)))</f>
        <v>191.91719957634035</v>
      </c>
      <c r="GA50" s="15">
        <f>+(FS50-FU50-FW50+FY50)*$Y$4</f>
        <v>0.30226014633385195</v>
      </c>
      <c r="GC50" s="12">
        <f>-GC7-IF(GC7=0,0,GC7*LN((GC6+GC10)/ABS(GC7)))-IF(OR(GC7=0,GC12=0),0,GC6*LN((GC7+GC10)/SQRT(GC12)))</f>
        <v>24.157028108923733</v>
      </c>
      <c r="GD50" s="5"/>
      <c r="GE50" s="12">
        <f>-GE7-IF(GE7=0,0,GE7*LN((GE6+GE10)/ABS(GE7)))-IF(OR(GE7=0,GE12=0),0,GE6*LN((GE7+GE10)/SQRT(GE12)))</f>
        <v>192.65067658019663</v>
      </c>
      <c r="GF50" s="5"/>
      <c r="GG50" s="12">
        <f>-GG7-IF(GG7=0,0,GG7*LN((GG6+GG10)/ABS(GG7)))-IF(OR(GG7=0,GG12=0),0,GG6*LN((GG7+GG10)/SQRT(GG12)))</f>
        <v>24.51227007757958</v>
      </c>
      <c r="GH50" s="8"/>
      <c r="GI50" s="12">
        <f>-GI7-IF(GI7=0,0,GI7*LN((GI6+GI10)/ABS(GI7)))-IF(OR(GI7=0,GI12=0),0,GI6*LN((GI7+GI10)/SQRT(GI12)))</f>
        <v>194.84419230616473</v>
      </c>
      <c r="GK50" s="15">
        <f>+(GC50-GE50-GG50+GI50)*$Y$4</f>
        <v>0.2925703552323537</v>
      </c>
      <c r="GM50" s="12">
        <f>-GM7-IF(GM7=0,0,GM7*LN((GM6+GM10)/ABS(GM7)))-IF(OR(GM7=0,GM12=0),0,GM6*LN((GM7+GM10)/SQRT(GM12)))</f>
        <v>24.605958695879544</v>
      </c>
      <c r="GN50" s="5"/>
      <c r="GO50" s="12">
        <f>-GO7-IF(GO7=0,0,GO7*LN((GO6+GO10)/ABS(GO7)))-IF(OR(GO7=0,GO12=0),0,GO6*LN((GO7+GO10)/SQRT(GO12)))</f>
        <v>195.58327879258394</v>
      </c>
      <c r="GP50" s="5"/>
      <c r="GQ50" s="12">
        <f>-GQ7-IF(GQ7=0,0,GQ7*LN((GQ6+GQ10)/ABS(GQ7)))-IF(OR(GQ7=0,GQ12=0),0,GQ6*LN((GQ7+GQ10)/SQRT(GQ12)))</f>
        <v>24.946851534545257</v>
      </c>
      <c r="GR50" s="8"/>
      <c r="GS50" s="12">
        <f>-GS7-IF(GS7=0,0,GS7*LN((GS6+GS10)/ABS(GS7)))-IF(OR(GS7=0,GS12=0),0,GS6*LN((GS7+GS10)/SQRT(GS12)))</f>
        <v>197.70272709419703</v>
      </c>
      <c r="GU50" s="15">
        <f>+(GM50-GO50-GQ50+GS50)*$Y$4</f>
        <v>0.28306589349116773</v>
      </c>
      <c r="GW50" s="12">
        <f>-GW7-IF(GW7=0,0,GW7*LN((GW6+GW10)/ABS(GW7)))-IF(OR(GW7=0,GW12=0),0,GW6*LN((GW7+GW10)/SQRT(GW12)))</f>
        <v>25.030612986386593</v>
      </c>
      <c r="GX50" s="5"/>
      <c r="GY50" s="12">
        <f>-GY7-IF(GY7=0,0,GY7*LN((GY6+GY10)/ABS(GY7)))-IF(OR(GY7=0,GY12=0),0,GY6*LN((GY7+GY10)/SQRT(GY12)))</f>
        <v>198.45135646291823</v>
      </c>
      <c r="GZ50" s="5"/>
      <c r="HA50" s="12">
        <f>-HA7-IF(HA7=0,0,HA7*LN((HA6+HA10)/ABS(HA7)))-IF(OR(HA7=0,HA12=0),0,HA6*LN((HA7+HA10)/SQRT(HA12)))</f>
        <v>25.35622454206715</v>
      </c>
      <c r="HB50" s="8"/>
      <c r="HC50" s="12">
        <f>-HC7-IF(HC7=0,0,HC7*LN((HC6+HC10)/ABS(HC7)))-IF(OR(HC7=0,HC12=0),0,HC6*LN((HC7+HC10)/SQRT(HC12)))</f>
        <v>200.49727096125355</v>
      </c>
      <c r="HE50" s="15">
        <f>+(GW50-GY50-HA50+HC50)*$Y$4</f>
        <v>0.27379471693903984</v>
      </c>
      <c r="HG50" s="12">
        <f>-HG7-IF(HG7=0,0,HG7*LN((HG6+HG10)/ABS(HG7)))-IF(OR(HG7=0,HG12=0),0,HG6*LN((HG7+HG10)/SQRT(HG12)))</f>
        <v>25.433059145272537</v>
      </c>
      <c r="HH50" s="5"/>
      <c r="HI50" s="12">
        <f>-HI7-IF(HI7=0,0,HI7*LN((HI6+HI10)/ABS(HI7)))-IF(OR(HI7=0,HI12=0),0,HI6*LN((HI7+HI10)/SQRT(HI12)))</f>
        <v>201.2580435904058</v>
      </c>
      <c r="HJ50" s="5"/>
      <c r="HK50" s="12">
        <f>-HK7-IF(HK7=0,0,HK7*LN((HK6+HK10)/ABS(HK7)))-IF(OR(HK7=0,HK12=0),0,HK6*LN((HK7+HK10)/SQRT(HK12)))</f>
        <v>25.743070031642603</v>
      </c>
      <c r="HL50" s="8"/>
      <c r="HM50" s="12">
        <f>-HM7-IF(HM7=0,0,HM7*LN((HM6+HM10)/ABS(HM7)))-IF(OR(HM7=0,HM12=0),0,HM6*LN((HM7+HM10)/SQRT(HM12)))</f>
        <v>203.23178336168388</v>
      </c>
      <c r="HO50" s="15">
        <f>+(HG50-HI50-HK50+HM50)*$Y$4</f>
        <v>0.2647906759978724</v>
      </c>
      <c r="HQ50" s="12">
        <f>-HQ7-IF(HQ7=0,0,HQ7*LN((HQ6+HQ10)/ABS(HQ7)))-IF(OR(HQ7=0,HQ12=0),0,HQ6*LN((HQ7+HQ10)/SQRT(HQ12)))</f>
        <v>25.815174823368437</v>
      </c>
      <c r="HR50" s="5"/>
      <c r="HS50" s="12">
        <f>-HS7-IF(HS7=0,0,HS7*LN((HS6+HS10)/ABS(HS7)))-IF(OR(HS7=0,HS12=0),0,HS6*LN((HS7+HS10)/SQRT(HS12)))</f>
        <v>204.00631012583952</v>
      </c>
      <c r="HT50" s="5"/>
      <c r="HU50" s="12">
        <f>-HU7-IF(HU7=0,0,HU7*LN((HU6+HU10)/ABS(HU7)))-IF(OR(HU7=0,HU12=0),0,HU6*LN((HU7+HU10)/SQRT(HU12)))</f>
        <v>26.109681007629785</v>
      </c>
      <c r="HV50" s="8"/>
      <c r="HW50" s="12">
        <f>-HW7-IF(HW7=0,0,HW7*LN((HW6+HW10)/ABS(HW7)))-IF(OR(HW7=0,HW12=0),0,HW6*LN((HW7+HW10)/SQRT(HW12)))</f>
        <v>205.90979123067277</v>
      </c>
      <c r="HY50" s="15">
        <f>+(HQ50-HS50-HU50+HW50)*$Y$4</f>
        <v>0.2560763119199092</v>
      </c>
    </row>
    <row r="51" spans="1:233" ht="15.75">
      <c r="A51" s="47">
        <f t="shared" si="58"/>
        <v>18</v>
      </c>
      <c r="B51" s="35">
        <f t="shared" si="45"/>
        <v>0.49414220949613397</v>
      </c>
      <c r="C51" s="35">
        <f t="shared" si="46"/>
        <v>0.11824507401718745</v>
      </c>
      <c r="D51" s="35">
        <f t="shared" si="47"/>
        <v>0.7039126244677887</v>
      </c>
      <c r="E51" s="35">
        <f t="shared" si="48"/>
        <v>-0.1258126024960037</v>
      </c>
      <c r="F51" s="35">
        <f t="shared" si="49"/>
        <v>-0.6133009445970204</v>
      </c>
      <c r="G51" s="35">
        <f t="shared" si="50"/>
        <v>0.19343338660890474</v>
      </c>
      <c r="H51" s="49">
        <f t="shared" si="59"/>
        <v>0.38650244692607705</v>
      </c>
      <c r="I51" s="50">
        <f t="shared" si="60"/>
        <v>0.15482978054338115</v>
      </c>
      <c r="J51" s="68">
        <f t="shared" si="61"/>
        <v>0.515267933591506</v>
      </c>
      <c r="K51" s="69">
        <f t="shared" si="62"/>
        <v>0.09383903838650287</v>
      </c>
      <c r="L51" s="70">
        <f t="shared" si="63"/>
        <v>-0.06292282316211525</v>
      </c>
      <c r="M51" s="49">
        <f t="shared" si="64"/>
        <v>0.31846316411627684</v>
      </c>
      <c r="N51" s="86">
        <f t="shared" si="51"/>
        <v>0.19115929454902414</v>
      </c>
      <c r="O51" s="93">
        <f t="shared" si="52"/>
        <v>2.057273165252373E-05</v>
      </c>
      <c r="P51" s="87">
        <f t="shared" si="53"/>
        <v>3.687501237223389E-08</v>
      </c>
      <c r="Q51" s="87">
        <f t="shared" si="54"/>
        <v>-8.709877922321645E-07</v>
      </c>
      <c r="R51" s="87">
        <f t="shared" si="55"/>
        <v>-1.0465226396133722E-05</v>
      </c>
      <c r="S51" s="88">
        <f t="shared" si="56"/>
        <v>7.247784019956914E-06</v>
      </c>
      <c r="T51" s="94">
        <f t="shared" si="57"/>
        <v>7.512623459754688E-07</v>
      </c>
      <c r="U51" s="86">
        <f t="shared" si="65"/>
        <v>8.495237918008614E-06</v>
      </c>
      <c r="V51" s="50">
        <f t="shared" si="66"/>
        <v>1.3483160637412345E-06</v>
      </c>
      <c r="X51" s="3" t="s">
        <v>62</v>
      </c>
      <c r="Y51" s="12">
        <f>+Y7+IF(Y7=0,0,Y7*LN((Y6+Y10)/ABS(Y7)))-IF(Y6=0,0,Y6*LN((SQRT(Y12)/ABS(Y6))))</f>
        <v>-12.013429575776689</v>
      </c>
      <c r="Z51" s="5"/>
      <c r="AA51" s="12">
        <f>+AA7+IF(AA7=0,0,AA7*LN((AA6+AA10)/ABS(AA7)))-IF(AA6=0,0,AA6*LN((SQRT(AA12)/ABS(AA6))))</f>
        <v>-135.29742448195572</v>
      </c>
      <c r="AB51" s="5"/>
      <c r="AC51" s="12">
        <f>+AC7+IF(AC7=0,0,AC7*LN((AC6+AC10)/ABS(AC7)))-IF(AC6=0,0,AC6*LN((SQRT(AC12)/ABS(AC6))))</f>
        <v>-9.17623943023191</v>
      </c>
      <c r="AD51" s="8"/>
      <c r="AE51" s="12">
        <f>+AE7+IF(AE7=0,0,AE7*LN((AE6+AE10)/ABS(AE7)))-IF(AE6=0,0,AE6*LN((SQRT(AE12)/ABS(AE6))))</f>
        <v>-134.87662447853657</v>
      </c>
      <c r="AG51" s="15">
        <f>+(Y51-AA51-AC51+AE51)*$Y$4</f>
        <v>-0.38458043555782245</v>
      </c>
      <c r="AI51" s="12">
        <f>+AI7+IF(AI7=0,0,AI7*LN((AI6+AI10)/ABS(AI7)))-IF(AI6=0,0,AI6*LN((SQRT(AI12)/ABS(AI6))))</f>
        <v>-15.030555505184367</v>
      </c>
      <c r="AJ51" s="5"/>
      <c r="AK51" s="12">
        <f>+AK7+IF(AK7=0,0,AK7*LN((AK6+AK10)/ABS(AK7)))-IF(AK6=0,0,AK6*LN((SQRT(AK12)/ABS(AK6))))</f>
        <v>-138.82205692845224</v>
      </c>
      <c r="AL51" s="5"/>
      <c r="AM51" s="12">
        <f>+AM7+IF(AM7=0,0,AM7*LN((AM6+AM10)/ABS(AM7)))-IF(AM6=0,0,AM6*LN((SQRT(AM12)/ABS(AM6))))</f>
        <v>-11.791199660712767</v>
      </c>
      <c r="AN51" s="8"/>
      <c r="AO51" s="12">
        <f>+AO7+IF(AO7=0,0,AO7*LN((AO6+AO10)/ABS(AO7)))-IF(AO6=0,0,AO6*LN((SQRT(AO12)/ABS(AO6))))</f>
        <v>-137.75895202734728</v>
      </c>
      <c r="AQ51" s="15">
        <f>+(AI51-AK51-AM51+AO51)*$Y$4</f>
        <v>-0.3463610950451988</v>
      </c>
      <c r="AS51" s="12">
        <f>+AS7+IF(AS7=0,0,AS7*LN((AS6+AS10)/ABS(AS7)))-IF(AS6=0,0,AS6*LN((SQRT(AS12)/ABS(AS6))))</f>
        <v>-16.6779305279793</v>
      </c>
      <c r="AT51" s="5"/>
      <c r="AU51" s="12">
        <f>+AU7+IF(AU7=0,0,AU7*LN((AU6+AU10)/ABS(AU7)))-IF(AU6=0,0,AU6*LN((SQRT(AU12)/ABS(AU6))))</f>
        <v>-140.9792388266643</v>
      </c>
      <c r="AV51" s="5"/>
      <c r="AW51" s="12">
        <f>+AW7+IF(AW7=0,0,AW7*LN((AW6+AW10)/ABS(AW7)))-IF(AW6=0,0,AW6*LN((SQRT(AW12)/ABS(AW6))))</f>
        <v>-13.079091895748324</v>
      </c>
      <c r="AX51" s="8"/>
      <c r="AY51" s="12">
        <f>+AY7+IF(AY7=0,0,AY7*LN((AY6+AY10)/ABS(AY7)))-IF(AY6=0,0,AY6*LN((SQRT(AY12)/ABS(AY6))))</f>
        <v>-139.3219945462413</v>
      </c>
      <c r="BA51" s="15">
        <f>+(AS51-AU51-AW51+AY51)*$Y$4</f>
        <v>-0.3090143385695465</v>
      </c>
      <c r="BC51" s="12">
        <f>+BC7+IF(BC7=0,0,BC7*LN((BC6+BC10)/ABS(BC7)))-IF(BC6=0,0,BC6*LN((SQRT(BC12)/ABS(BC6))))</f>
        <v>-17.83408567813677</v>
      </c>
      <c r="BD51" s="5"/>
      <c r="BE51" s="12">
        <f>+BE7+IF(BE7=0,0,BE7*LN((BE6+BE10)/ABS(BE7)))-IF(BE6=0,0,BE6*LN((SQRT(BE12)/ABS(BE6))))</f>
        <v>-142.64970130735935</v>
      </c>
      <c r="BF51" s="5"/>
      <c r="BG51" s="12">
        <f>+BG7+IF(BG7=0,0,BG7*LN((BG6+BG10)/ABS(BG7)))-IF(BG6=0,0,BG6*LN((SQRT(BG12)/ABS(BG6))))</f>
        <v>-13.949234357778053</v>
      </c>
      <c r="BH51" s="8"/>
      <c r="BI51" s="12">
        <f>+BI7+IF(BI7=0,0,BI7*LN((BI6+BI10)/ABS(BI7)))-IF(BI6=0,0,BI6*LN((SQRT(BI12)/ABS(BI6))))</f>
        <v>-140.48212826556738</v>
      </c>
      <c r="BK51" s="15">
        <f>+(BC51-BE51-BG51+BI51)*$Y$4</f>
        <v>-0.2733133266982417</v>
      </c>
      <c r="BM51" s="12">
        <f>+BM7+IF(BM7=0,0,BM7*LN((BM6+BM10)/ABS(BM7)))-IF(BM6=0,0,BM6*LN((SQRT(BM12)/ABS(BM6))))</f>
        <v>-18.696018611818804</v>
      </c>
      <c r="BN51" s="5"/>
      <c r="BO51" s="12">
        <f>+BO7+IF(BO7=0,0,BO7*LN((BO6+BO10)/ABS(BO7)))-IF(BO6=0,0,BO6*LN((SQRT(BO12)/ABS(BO6))))</f>
        <v>-144.0324531385882</v>
      </c>
      <c r="BP51" s="5"/>
      <c r="BQ51" s="12">
        <f>+BQ7+IF(BQ7=0,0,BQ7*LN((BQ6+BQ10)/ABS(BQ7)))-IF(BQ6=0,0,BQ6*LN((SQRT(BQ12)/ABS(BQ6))))</f>
        <v>-14.612192349962026</v>
      </c>
      <c r="BR51" s="8"/>
      <c r="BS51" s="12">
        <f>+BS7+IF(BS7=0,0,BS7*LN((BS6+BS10)/ABS(BS7)))-IF(BS6=0,0,BS6*LN((SQRT(BS12)/ABS(BS6))))</f>
        <v>-141.45570211653327</v>
      </c>
      <c r="BU51" s="15">
        <f>+(BM51-BO51-BQ51+BS51)*$Y$4</f>
        <v>-0.23985847402586793</v>
      </c>
      <c r="BW51" s="12">
        <f>+BW7+IF(BW7=0,0,BW7*LN((BW6+BW10)/ABS(BW7)))-IF(BW6=0,0,BW6*LN((SQRT(BW12)/ABS(BW6))))</f>
        <v>-19.361891999583715</v>
      </c>
      <c r="BX51" s="5"/>
      <c r="BY51" s="12">
        <f>+BY7+IF(BY7=0,0,BY7*LN((BY6+BY10)/ABS(BY7)))-IF(BY6=0,0,BY6*LN((SQRT(BY12)/ABS(BY6))))</f>
        <v>-145.22741096100947</v>
      </c>
      <c r="BZ51" s="5"/>
      <c r="CA51" s="12">
        <f>+CA7+IF(CA7=0,0,CA7*LN((CA6+CA10)/ABS(CA7)))-IF(CA6=0,0,CA6*LN((SQRT(CA12)/ABS(CA6))))</f>
        <v>-15.164540944479345</v>
      </c>
      <c r="CB51" s="8"/>
      <c r="CC51" s="12">
        <f>+CC7+IF(CC7=0,0,CC7*LN((CC6+CC10)/ABS(CC7)))-IF(CC6=0,0,CC6*LN((SQRT(CC12)/ABS(CC6))))</f>
        <v>-142.34352470551312</v>
      </c>
      <c r="CE51" s="15">
        <f>+(BW51-BY51-CA51+CC51)*$Y$4</f>
        <v>-0.20904441543482336</v>
      </c>
      <c r="CG51" s="12">
        <f>+CG7+IF(CG7=0,0,CG7*LN((CG6+CG10)/ABS(CG7)))-IF(CG6=0,0,CG6*LN((SQRT(CG12)/ABS(CG6))))</f>
        <v>-19.891316377091808</v>
      </c>
      <c r="CH51" s="5"/>
      <c r="CI51" s="12">
        <f>+CI7+IF(CI7=0,0,CI7*LN((CI6+CI10)/ABS(CI7)))-IF(CI6=0,0,CI6*LN((SQRT(CI12)/ABS(CI6))))</f>
        <v>-146.29563942111824</v>
      </c>
      <c r="CJ51" s="5"/>
      <c r="CK51" s="12">
        <f>+CK7+IF(CK7=0,0,CK7*LN((CK6+CK10)/ABS(CK7)))-IF(CK6=0,0,CK6*LN((SQRT(CK12)/ABS(CK6))))</f>
        <v>-15.654855257581222</v>
      </c>
      <c r="CL51" s="8"/>
      <c r="CM51" s="12">
        <f>+CM7+IF(CM7=0,0,CM7*LN((CM6+CM10)/ABS(CM7)))-IF(CM6=0,0,CM6*LN((SQRT(CM12)/ABS(CM6))))</f>
        <v>-143.19684778508622</v>
      </c>
      <c r="CO51" s="15">
        <f>+(CG51-CI51-CK51+CM51)*$Y$4</f>
        <v>-0.18106572190041634</v>
      </c>
      <c r="CQ51" s="12">
        <f>+CQ7+IF(CQ7=0,0,CQ7*LN((CQ6+CQ10)/ABS(CQ7)))-IF(CQ6=0,0,CQ6*LN((SQRT(CQ12)/ABS(CQ6))))</f>
        <v>-20.32382559324502</v>
      </c>
      <c r="CR51" s="5"/>
      <c r="CS51" s="12">
        <f>+CS7+IF(CS7=0,0,CS7*LN((CS6+CS10)/ABS(CS7)))-IF(CS6=0,0,CS6*LN((SQRT(CS12)/ABS(CS6))))</f>
        <v>-147.2778097188166</v>
      </c>
      <c r="CT51" s="5"/>
      <c r="CU51" s="12">
        <f>+CU7+IF(CU7=0,0,CU7*LN((CU6+CU10)/ABS(CU7)))-IF(CU6=0,0,CU6*LN((SQRT(CU12)/ABS(CU6))))</f>
        <v>-16.10775454703452</v>
      </c>
      <c r="CV51" s="8"/>
      <c r="CW51" s="12">
        <f>+CW7+IF(CW7=0,0,CW7*LN((CW6+CW10)/ABS(CW7)))-IF(CW6=0,0,CW6*LN((SQRT(CW12)/ABS(CW6))))</f>
        <v>-144.04159548508818</v>
      </c>
      <c r="CY51" s="15">
        <f>+(CQ51-CS51-CU51+CW51)*$Y$4</f>
        <v>-0.15594905522878966</v>
      </c>
      <c r="DA51" s="12">
        <f>+DA7+IF(DA7=0,0,DA7*LN((DA6+DA10)/ABS(DA7)))-IF(DA6=0,0,DA6*LN((SQRT(DA12)/ABS(DA6))))</f>
        <v>-20.686766951384964</v>
      </c>
      <c r="DB51" s="5"/>
      <c r="DC51" s="12">
        <f>+DC7+IF(DC7=0,0,DC7*LN((DC6+DC10)/ABS(DC7)))-IF(DC6=0,0,DC6*LN((SQRT(DC12)/ABS(DC6))))</f>
        <v>-148.2020953812144</v>
      </c>
      <c r="DD51" s="5"/>
      <c r="DE51" s="12">
        <f>+DE7+IF(DE7=0,0,DE7*LN((DE6+DE10)/ABS(DE7)))-IF(DE6=0,0,DE6*LN((SQRT(DE12)/ABS(DE6))))</f>
        <v>-16.53555621128897</v>
      </c>
      <c r="DF51" s="8"/>
      <c r="DG51" s="12">
        <f>+DG7+IF(DG7=0,0,DG7*LN((DG6+DG10)/ABS(DG7)))-IF(DG6=0,0,DG6*LN((SQRT(DG12)/ABS(DG6))))</f>
        <v>-144.89029811544418</v>
      </c>
      <c r="DI51" s="15">
        <f>+(DA51-DC51-DE51+DG51)*$Y$4</f>
        <v>-0.13359680373688754</v>
      </c>
      <c r="DK51" s="12">
        <f>+DK7+IF(DK7=0,0,DK7*LN((DK6+DK10)/ABS(DK7)))-IF(DK6=0,0,DK6*LN((SQRT(DK12)/ABS(DK6))))</f>
        <v>-20.99943632248809</v>
      </c>
      <c r="DL51" s="5"/>
      <c r="DM51" s="12">
        <f>+DM7+IF(DM7=0,0,DM7*LN((DM6+DM10)/ABS(DM7)))-IF(DM6=0,0,DM6*LN((SQRT(DM12)/ABS(DM6))))</f>
        <v>-149.08833007754944</v>
      </c>
      <c r="DN51" s="5"/>
      <c r="DO51" s="12">
        <f>+DO7+IF(DO7=0,0,DO7*LN((DO6+DO10)/ABS(DO7)))-IF(DO6=0,0,DO6*LN((SQRT(DO12)/ABS(DO6))))</f>
        <v>-16.94434342427623</v>
      </c>
      <c r="DP51" s="8"/>
      <c r="DQ51" s="12">
        <f>+DQ7+IF(DQ7=0,0,DQ7*LN((DQ6+DQ10)/ABS(DQ7)))-IF(DQ6=0,0,DQ6*LN((SQRT(DQ12)/ABS(DQ6))))</f>
        <v>-145.74845491892793</v>
      </c>
      <c r="DS51" s="15">
        <f>+(DK51-DM51-DO51+DQ51)*$Y$4</f>
        <v>-0.11383043864281517</v>
      </c>
      <c r="DU51" s="12">
        <f>+DU7+IF(DU7=0,0,DU7*LN((DU6+DU10)/ABS(DU7)))-IF(DU6=0,0,DU6*LN((SQRT(DU12)/ABS(DU6))))</f>
        <v>-21.275565250891127</v>
      </c>
      <c r="DV51" s="5"/>
      <c r="DW51" s="12">
        <f>+DW7+IF(DW7=0,0,DW7*LN((DW6+DW10)/ABS(DW7)))-IF(DW6=0,0,DW6*LN((SQRT(DW12)/ABS(DW6))))</f>
        <v>-149.9505283811114</v>
      </c>
      <c r="DX51" s="5"/>
      <c r="DY51" s="12">
        <f>+DY7+IF(DY7=0,0,DY7*LN((DY6+DY10)/ABS(DY7)))-IF(DY6=0,0,DY6*LN((SQRT(DY12)/ABS(DY6))))</f>
        <v>-17.33712470488809</v>
      </c>
      <c r="DZ51" s="8"/>
      <c r="EA51" s="12">
        <f>+EA7+IF(EA7=0,0,EA7*LN((EA6+EA10)/ABS(EA7)))-IF(EA6=0,0,EA6*LN((SQRT(EA12)/ABS(EA6))))</f>
        <v>-146.61795627764306</v>
      </c>
      <c r="EC51" s="15">
        <f>+(DU51-DW51-DY51+EA51)*$Y$4</f>
        <v>-0.09642695749278539</v>
      </c>
      <c r="EE51" s="12">
        <f>+EE7+IF(EE7=0,0,EE7*LN((EE6+EE10)/ABS(EE7)))-IF(EE6=0,0,EE6*LN((SQRT(EE12)/ABS(EE6))))</f>
        <v>-21.52495363883154</v>
      </c>
      <c r="EF51" s="5"/>
      <c r="EG51" s="12">
        <f>+EG7+IF(EG7=0,0,EG7*LN((EG6+EG10)/ABS(EG7)))-IF(EG6=0,0,EG6*LN((SQRT(EG12)/ABS(EG6))))</f>
        <v>-150.79855746417383</v>
      </c>
      <c r="EH51" s="5"/>
      <c r="EI51" s="12">
        <f>+EI7+IF(EI7=0,0,EI7*LN((EI6+EI10)/ABS(EI7)))-IF(EI6=0,0,EI6*LN((SQRT(EI12)/ABS(EI6))))</f>
        <v>-17.715446813516614</v>
      </c>
      <c r="EJ51" s="8"/>
      <c r="EK51" s="12">
        <f>+EK7+IF(EK7=0,0,EK7*LN((EK6+EK10)/ABS(EK7)))-IF(EK6=0,0,EK6*LN((SQRT(EK12)/ABS(EK6))))</f>
        <v>-147.49890690921248</v>
      </c>
      <c r="EM51" s="15">
        <f>+(EE51-EG51-EI51+EK51)*$Y$4</f>
        <v>-0.08114614569316785</v>
      </c>
      <c r="EO51" s="12">
        <f>+EO7+IF(EO7=0,0,EO7*LN((EO6+EO10)/ABS(EO7)))-IF(EO6=0,0,EO6*LN((SQRT(EO12)/ABS(EO6))))</f>
        <v>-21.754596642046472</v>
      </c>
      <c r="EP51" s="5"/>
      <c r="EQ51" s="12">
        <f>+EQ7+IF(EQ7=0,0,EQ7*LN((EQ6+EQ10)/ABS(EQ7)))-IF(EQ6=0,0,EQ6*LN((SQRT(EQ12)/ABS(EQ6))))</f>
        <v>-151.63930392378134</v>
      </c>
      <c r="ER51" s="5"/>
      <c r="ES51" s="12">
        <f>+ES7+IF(ES7=0,0,ES7*LN((ES6+ES10)/ABS(ES7)))-IF(ES6=0,0,ES6*LN((SQRT(ES12)/ABS(ES6))))</f>
        <v>-18.080196607734596</v>
      </c>
      <c r="ET51" s="8"/>
      <c r="EU51" s="12">
        <f>+EU7+IF(EU7=0,0,EU7*LN((EU6+EU10)/ABS(EU7)))-IF(EU6=0,0,EU6*LN((SQRT(EU12)/ABS(EU6))))</f>
        <v>-148.39058390630797</v>
      </c>
      <c r="EW51" s="15">
        <f>+(EO51-EQ51-ES51+EU51)*$Y$4</f>
        <v>-0.06774907885528828</v>
      </c>
      <c r="EY51" s="12">
        <f>+EY7+IF(EY7=0,0,EY7*LN((EY6+EY10)/ABS(EY7)))-IF(EY6=0,0,EY6*LN((SQRT(EY12)/ABS(EY6))))</f>
        <v>-21.969482542471443</v>
      </c>
      <c r="EZ51" s="5"/>
      <c r="FA51" s="12">
        <f>+FA7+IF(FA7=0,0,FA7*LN((FA6+FA10)/ABS(FA7)))-IF(FA6=0,0,FA6*LN((SQRT(FA12)/ABS(FA6))))</f>
        <v>-152.47750943024965</v>
      </c>
      <c r="FB51" s="5"/>
      <c r="FC51" s="12">
        <f>+FC7+IF(FC7=0,0,FC7*LN((FC6+FC10)/ABS(FC7)))-IF(FC6=0,0,FC6*LN((SQRT(FC12)/ABS(FC6))))</f>
        <v>-18.431986493442857</v>
      </c>
      <c r="FD51" s="8"/>
      <c r="FE51" s="12">
        <f>+FE7+IF(FE7=0,0,FE7*LN((FE6+FE10)/ABS(FE7)))-IF(FE6=0,0,FE6*LN((SQRT(FE12)/ABS(FE6))))</f>
        <v>-149.29193141755752</v>
      </c>
      <c r="FG51" s="15">
        <f>+(EY51-FA51-FC51+FE51)*$Y$4</f>
        <v>-0.056009495046140355</v>
      </c>
      <c r="FI51" s="12">
        <f>+FI7+IF(FI7=0,0,FI7*LN((FI6+FI10)/ABS(FI7)))-IF(FI6=0,0,FI6*LN((SQRT(FI12)/ABS(FI6))))</f>
        <v>-22.17316392440384</v>
      </c>
      <c r="FJ51" s="5"/>
      <c r="FK51" s="12">
        <f>+FK7+IF(FK7=0,0,FK7*LN((FK6+FK10)/ABS(FK7)))-IF(FK6=0,0,FK6*LN((SQRT(FK12)/ABS(FK6))))</f>
        <v>-153.31637569925837</v>
      </c>
      <c r="FL51" s="5"/>
      <c r="FM51" s="12">
        <f>+FM7+IF(FM7=0,0,FM7*LN((FM6+FM10)/ABS(FM7)))-IF(FM6=0,0,FM6*LN((SQRT(FM12)/ABS(FM6))))</f>
        <v>-18.771330843685625</v>
      </c>
      <c r="FN51" s="8"/>
      <c r="FO51" s="12">
        <f>+FO7+IF(FO7=0,0,FO7*LN((FO6+FO10)/ABS(FO7)))-IF(FO6=0,0,FO6*LN((SQRT(FO12)/ABS(FO6))))</f>
        <v>-150.2018093712837</v>
      </c>
      <c r="FQ51" s="15">
        <f>+(FI51-FK51-FM51+FO51)*$Y$4</f>
        <v>-0.04571992368509072</v>
      </c>
      <c r="FS51" s="12">
        <f>+FS7+IF(FS7=0,0,FS7*LN((FS6+FS10)/ABS(FS7)))-IF(FS6=0,0,FS6*LN((SQRT(FS12)/ABS(FS6))))</f>
        <v>-22.368167931296565</v>
      </c>
      <c r="FT51" s="5"/>
      <c r="FU51" s="12">
        <f>+FU7+IF(FU7=0,0,FU7*LN((FU6+FU10)/ABS(FU7)))-IF(FU6=0,0,FU6*LN((SQRT(FU12)/ABS(FU6))))</f>
        <v>-154.1580037271011</v>
      </c>
      <c r="FV51" s="5"/>
      <c r="FW51" s="12">
        <f>+FW7+IF(FW7=0,0,FW7*LN((FW6+FW10)/ABS(FW7)))-IF(FW6=0,0,FW6*LN((SQRT(FW12)/ABS(FW6))))</f>
        <v>-19.098720201380335</v>
      </c>
      <c r="FX51" s="8"/>
      <c r="FY51" s="12">
        <f>+FY7+IF(FY7=0,0,FY7*LN((FY6+FY10)/ABS(FY7)))-IF(FY6=0,0,FY6*LN((SQRT(FY12)/ABS(FY6))))</f>
        <v>-151.11911275167387</v>
      </c>
      <c r="GA51" s="15">
        <f>+(FS51-FU51-FW51+FY51)*$Y$4</f>
        <v>-0.036694247140151307</v>
      </c>
      <c r="GC51" s="12">
        <f>+GC7+IF(GC7=0,0,GC7*LN((GC6+GC10)/ABS(GC7)))-IF(GC6=0,0,GC6*LN((SQRT(GC12)/ABS(GC6))))</f>
        <v>-22.556290839423973</v>
      </c>
      <c r="GD51" s="5"/>
      <c r="GE51" s="12">
        <f>+GE7+IF(GE7=0,0,GE7*LN((GE6+GE10)/ABS(GE7)))-IF(GE6=0,0,GE6*LN((SQRT(GE12)/ABS(GE6))))</f>
        <v>-155.00371238140792</v>
      </c>
      <c r="GF51" s="5"/>
      <c r="GG51" s="12">
        <f>+GG7+IF(GG7=0,0,GG7*LN((GG6+GG10)/ABS(GG7)))-IF(GG6=0,0,GG6*LN((SQRT(GG12)/ABS(GG6))))</f>
        <v>-19.414647291364098</v>
      </c>
      <c r="GH51" s="8"/>
      <c r="GI51" s="12">
        <f>+GI7+IF(GI7=0,0,GI7*LN((GI6+GI10)/ABS(GI7)))-IF(GI6=0,0,GI6*LN((SQRT(GI12)/ABS(GI6))))</f>
        <v>-152.04282351815488</v>
      </c>
      <c r="GK51" s="15">
        <f>+(GC51-GE51-GG51+GI51)*$Y$4</f>
        <v>-0.02876800157402426</v>
      </c>
      <c r="GM51" s="12">
        <f>+GM7+IF(GM7=0,0,GM7*LN((GM6+GM10)/ABS(GM7)))-IF(GM6=0,0,GM6*LN((SQRT(GM12)/ABS(GM6))))</f>
        <v>-22.73880918033559</v>
      </c>
      <c r="GN51" s="5"/>
      <c r="GO51" s="12">
        <f>+GO7+IF(GO7=0,0,GO7*LN((GO6+GO10)/ABS(GO7)))-IF(GO6=0,0,GO6*LN((SQRT(GO12)/ABS(GO6))))</f>
        <v>-155.85426886766626</v>
      </c>
      <c r="GP51" s="5"/>
      <c r="GQ51" s="12">
        <f>+GQ7+IF(GQ7=0,0,GQ7*LN((GQ6+GQ10)/ABS(GQ7)))-IF(GQ6=0,0,GQ6*LN((SQRT(GQ12)/ABS(GQ6))))</f>
        <v>-19.719611638829925</v>
      </c>
      <c r="GR51" s="8"/>
      <c r="GS51" s="12">
        <f>+GS7+IF(GS7=0,0,GS7*LN((GS6+GS10)/ABS(GS7)))-IF(GS6=0,0,GS6*LN((SQRT(GS12)/ABS(GS6))))</f>
        <v>-152.9720281448653</v>
      </c>
      <c r="GU51" s="15">
        <f>+(GM51-GO51-GQ51+GS51)*$Y$4</f>
        <v>-0.02179735468699414</v>
      </c>
      <c r="GW51" s="12">
        <f>+GW7+IF(GW7=0,0,GW7*LN((GW6+GW10)/ABS(GW7)))-IF(GW6=0,0,GW6*LN((SQRT(GW12)/ABS(GW6))))</f>
        <v>-22.916630714883205</v>
      </c>
      <c r="GX51" s="5"/>
      <c r="GY51" s="12">
        <f>+GY7+IF(GY7=0,0,GY7*LN((GY6+GY10)/ABS(GY7)))-IF(GY6=0,0,GY6*LN((SQRT(GY12)/ABS(GY6))))</f>
        <v>-156.7100548932271</v>
      </c>
      <c r="GZ51" s="5"/>
      <c r="HA51" s="12">
        <f>+HA7+IF(HA7=0,0,HA7*LN((HA6+HA10)/ABS(HA7)))-IF(HA6=0,0,HA6*LN((SQRT(HA12)/ABS(HA6))))</f>
        <v>-20.01411574798145</v>
      </c>
      <c r="HB51" s="8"/>
      <c r="HC51" s="12">
        <f>+HC7+IF(HC7=0,0,HC7*LN((HC6+HC10)/ABS(HC7)))-IF(HC6=0,0,HC6*LN((SQRT(HC12)/ABS(HC6))))</f>
        <v>-153.90591822833576</v>
      </c>
      <c r="HE51" s="15">
        <f>+(GW51-GY51-HA51+HC51)*$Y$4</f>
        <v>-0.01565739305794973</v>
      </c>
      <c r="HG51" s="12">
        <f>+HG7+IF(HG7=0,0,HG7*LN((HG6+HG10)/ABS(HG7)))-IF(HG6=0,0,HG6*LN((SQRT(HG12)/ABS(HG6))))</f>
        <v>-23.0904021620797</v>
      </c>
      <c r="HH51" s="5"/>
      <c r="HI51" s="12">
        <f>+HI7+IF(HI7=0,0,HI7*LN((HI6+HI10)/ABS(HI7)))-IF(HI6=0,0,HI6*LN((SQRT(HI12)/ABS(HI6))))</f>
        <v>-157.57118604122653</v>
      </c>
      <c r="HJ51" s="5"/>
      <c r="HK51" s="12">
        <f>+HK7+IF(HK7=0,0,HK7*LN((HK6+HK10)/ABS(HK7)))-IF(HK6=0,0,HK6*LN((SQRT(HK12)/ABS(HK6))))</f>
        <v>-20.298658855543014</v>
      </c>
      <c r="HL51" s="8"/>
      <c r="HM51" s="12">
        <f>+HM7+IF(HM7=0,0,HM7*LN((HM6+HM10)/ABS(HM7)))-IF(HM6=0,0,HM6*LN((SQRT(HM12)/ABS(HM6))))</f>
        <v>-154.84378332975362</v>
      </c>
      <c r="HO51" s="15">
        <f>+(HG51-HI51-HK51+HM51)*$Y$4</f>
        <v>-0.010240123745875027</v>
      </c>
      <c r="HQ51" s="12">
        <f>+HQ7+IF(HQ7=0,0,HQ7*LN((HQ6+HQ10)/ABS(HQ7)))-IF(HQ6=0,0,HQ6*LN((SQRT(HQ12)/ABS(HQ6))))</f>
        <v>-23.260585921847564</v>
      </c>
      <c r="HR51" s="5"/>
      <c r="HS51" s="12">
        <f>+HS7+IF(HS7=0,0,HS7*LN((HS6+HS10)/ABS(HS7)))-IF(HS6=0,0,HS6*LN((SQRT(HS12)/ABS(HS6))))</f>
        <v>-158.43759720463834</v>
      </c>
      <c r="HT51" s="5"/>
      <c r="HU51" s="12">
        <f>+HU7+IF(HU7=0,0,HU7*LN((HU6+HU10)/ABS(HU7)))-IF(HU6=0,0,HU6*LN((SQRT(HU12)/ABS(HU6))))</f>
        <v>-20.573730856625485</v>
      </c>
      <c r="HV51" s="8"/>
      <c r="HW51" s="12">
        <f>+HW7+IF(HW7=0,0,HW7*LN((HW6+HW10)/ABS(HW7)))-IF(HW6=0,0,HW6*LN((SQRT(HW12)/ABS(HW6))))</f>
        <v>-155.78500079886834</v>
      </c>
      <c r="HY51" s="15">
        <f>+(HQ51-HS51-HU51+HW51)*$Y$4</f>
        <v>-0.005452434995502387</v>
      </c>
    </row>
    <row r="52" spans="1:233" ht="15.75">
      <c r="A52" s="47">
        <f t="shared" si="58"/>
        <v>19</v>
      </c>
      <c r="B52" s="35">
        <f t="shared" si="45"/>
        <v>0.475469329371655</v>
      </c>
      <c r="C52" s="35">
        <f t="shared" si="46"/>
        <v>0.10471026539229095</v>
      </c>
      <c r="D52" s="35">
        <f t="shared" si="47"/>
        <v>0.7087637427787978</v>
      </c>
      <c r="E52" s="35">
        <f t="shared" si="48"/>
        <v>-0.1190984856319255</v>
      </c>
      <c r="F52" s="35">
        <f t="shared" si="49"/>
        <v>-0.6012161378716385</v>
      </c>
      <c r="G52" s="35">
        <f t="shared" si="50"/>
        <v>0.18674966861621822</v>
      </c>
      <c r="H52" s="49">
        <f t="shared" si="59"/>
        <v>0.36443447536812446</v>
      </c>
      <c r="I52" s="50">
        <f t="shared" si="60"/>
        <v>0.1538369366809838</v>
      </c>
      <c r="J52" s="68">
        <f t="shared" si="61"/>
        <v>0.4941025784668375</v>
      </c>
      <c r="K52" s="69">
        <f t="shared" si="62"/>
        <v>0.08191904915872214</v>
      </c>
      <c r="L52" s="70">
        <f t="shared" si="63"/>
        <v>-0.0597897319600368</v>
      </c>
      <c r="M52" s="49">
        <f t="shared" si="64"/>
        <v>0.2999075790656548</v>
      </c>
      <c r="N52" s="86">
        <f t="shared" si="51"/>
        <v>0.1873598828343303</v>
      </c>
      <c r="O52" s="93">
        <f t="shared" si="52"/>
        <v>2.1344984263142067E-05</v>
      </c>
      <c r="P52" s="87">
        <f t="shared" si="53"/>
        <v>3.825921477432705E-08</v>
      </c>
      <c r="Q52" s="87">
        <f t="shared" si="54"/>
        <v>-9.03682652969605E-07</v>
      </c>
      <c r="R52" s="87">
        <f t="shared" si="55"/>
        <v>-1.028828618163119E-05</v>
      </c>
      <c r="S52" s="88">
        <f t="shared" si="56"/>
        <v>6.926999594694038E-06</v>
      </c>
      <c r="T52" s="94">
        <f t="shared" si="57"/>
        <v>7.301523386003091E-07</v>
      </c>
      <c r="U52" s="86">
        <f t="shared" si="65"/>
        <v>8.719874400128906E-06</v>
      </c>
      <c r="V52" s="50">
        <f t="shared" si="66"/>
        <v>1.954252147104463E-06</v>
      </c>
      <c r="X52" s="106" t="s">
        <v>124</v>
      </c>
      <c r="Y52" s="12">
        <f>-Y8+IF(Y7=0,0,Y7*ATAN(Y8/Y7))+IF(Y6=0,0,Y6*LN((Y8+Y10)/Y6))-IF(Y7=0,0,Y7*ATAN(Y8*Y6/Y7/Y10))</f>
        <v>-5.0778439658531545</v>
      </c>
      <c r="Z52" s="5"/>
      <c r="AA52" s="12">
        <f>-AA8+IF(AA7=0,0,AA7*ATAN(AA8/AA7))+IF(AA6=0,0,AA6*LN((AA8+AA10)/AA6))-IF(AA7=0,0,AA7*ATAN(AA8*AA6/AA7/AA10))</f>
        <v>-0.03568693707867965</v>
      </c>
      <c r="AB52" s="5"/>
      <c r="AC52" s="12">
        <f>-AC8+IF(AC7=0,0,AC7*ATAN(AC8/AC7))+IF(AC6=0,0,AC6*LN((AC8+AC10)/AC6))-IF(AC7=0,0,AC7*ATAN(AC8*AC6/AC7/AC10))</f>
        <v>1.2613536673353716</v>
      </c>
      <c r="AD52" s="8"/>
      <c r="AE52" s="12">
        <f>-AE8+IF(AE7=0,0,AE7*ATAN(AE8/AE7))+IF(AE6=0,0,AE6*LN((AE8+AE10)/AE6))-IF(AE7=0,0,AE7*ATAN(AE8*AE6/AE7/AE10))</f>
        <v>0.005036729843082455</v>
      </c>
      <c r="AG52" s="15">
        <f>+(Y52-AA52-AC52+AE52)*$Y$4</f>
        <v>-1.0024332656669712</v>
      </c>
      <c r="AI52" s="12">
        <f>-AI8+IF(AI7=0,0,AI7*ATAN(AI8/AI7))+IF(AI6=0,0,AI6*LN((AI8+AI10)/AI6))-IF(AI7=0,0,AI7*ATAN(AI8*AI6/AI7/AI10))</f>
        <v>-2.6530972312531342</v>
      </c>
      <c r="AJ52" s="5"/>
      <c r="AK52" s="12">
        <f>-AK8+IF(AK7=0,0,AK7*ATAN(AK8/AK7))+IF(AK6=0,0,AK6*LN((AK8+AK10)/AK6))-IF(AK7=0,0,AK7*ATAN(AK8*AK6/AK7/AK10))</f>
        <v>4.867803371162976</v>
      </c>
      <c r="AL52" s="5"/>
      <c r="AM52" s="12">
        <f>-AM8+IF(AM7=0,0,AM7*ATAN(AM8/AM7))+IF(AM6=0,0,AM6*LN((AM8+AM10)/AM6))-IF(AM7=0,0,AM7*ATAN(AM8*AM6/AM7/AM10))</f>
        <v>3.06892258167478</v>
      </c>
      <c r="AN52" s="8"/>
      <c r="AO52" s="12">
        <f>-AO8+IF(AO7=0,0,AO7*ATAN(AO8/AO7))+IF(AO6=0,0,AO6*LN((AO8+AO10)/AO6))-IF(AO7=0,0,AO7*ATAN(AO8*AO6/AO7/AO10))</f>
        <v>4.908225469024566</v>
      </c>
      <c r="AQ52" s="15">
        <f>+(AI52-AK52-AM52+AO52)*$Y$4</f>
        <v>-0.9042543610124236</v>
      </c>
      <c r="AS52" s="12">
        <f>-AS8+IF(AS7=0,0,AS7*ATAN(AS8/AS7))+IF(AS6=0,0,AS6*LN((AS8+AS10)/AS6))-IF(AS7=0,0,AS7*ATAN(AS8*AS6/AS7/AS10))</f>
        <v>-1.5693913517494167</v>
      </c>
      <c r="AT52" s="5"/>
      <c r="AU52" s="12">
        <f>-AU8+IF(AU7=0,0,AU7*ATAN(AU8/AU7))+IF(AU6=0,0,AU6*LN((AU8+AU10)/AU6))-IF(AU7=0,0,AU7*ATAN(AU8*AU6/AU7/AU10))</f>
        <v>8.385164546085667</v>
      </c>
      <c r="AV52" s="5"/>
      <c r="AW52" s="12">
        <f>-AW8+IF(AW7=0,0,AW7*ATAN(AW8/AW7))+IF(AW6=0,0,AW6*LN((AW8+AW10)/AW6))-IF(AW7=0,0,AW7*ATAN(AW8*AW6/AW7/AW10))</f>
        <v>3.5545582962168174</v>
      </c>
      <c r="AX52" s="8"/>
      <c r="AY52" s="12">
        <f>-AY8+IF(AY7=0,0,AY7*ATAN(AY8/AY7))+IF(AY6=0,0,AY6*LN((AY8+AY10)/AY6))-IF(AY7=0,0,AY7*ATAN(AY8*AY6/AY7/AY10))</f>
        <v>8.425285124493312</v>
      </c>
      <c r="BA52" s="15">
        <f>+(AS52-AU52-AW52+AY52)*$Y$4</f>
        <v>-0.8091165262545204</v>
      </c>
      <c r="BC52" s="12">
        <f>-BC8+IF(BC7=0,0,BC7*ATAN(BC8/BC7))+IF(BC6=0,0,BC6*LN((BC8+BC10)/BC6))-IF(BC7=0,0,BC7*ATAN(BC8*BC6/BC7/BC10))</f>
        <v>-0.9269114370780449</v>
      </c>
      <c r="BD52" s="5"/>
      <c r="BE52" s="12">
        <f>-BE8+IF(BE7=0,0,BE7*ATAN(BE8/BE7))+IF(BE6=0,0,BE6*LN((BE8+BE10)/BE6))-IF(BE7=0,0,BE7*ATAN(BE8*BE6/BE7/BE10))</f>
        <v>11.379607941854482</v>
      </c>
      <c r="BF52" s="5"/>
      <c r="BG52" s="12">
        <f>-BG8+IF(BG7=0,0,BG7*ATAN(BG8/BG7))+IF(BG6=0,0,BG6*LN((BG8+BG10)/BG6))-IF(BG7=0,0,BG7*ATAN(BG8*BG6/BG7/BG10))</f>
        <v>3.6340207930365382</v>
      </c>
      <c r="BH52" s="8"/>
      <c r="BI52" s="12">
        <f>-BI8+IF(BI7=0,0,BI7*ATAN(BI8/BI7))+IF(BI6=0,0,BI6*LN((BI8+BI10)/BI6))-IF(BI7=0,0,BI7*ATAN(BI8*BI6/BI7/BI10))</f>
        <v>11.419427099979853</v>
      </c>
      <c r="BK52" s="15">
        <f>+(BC52-BE52-BG52+BI52)*$Y$4</f>
        <v>-0.7195574936844673</v>
      </c>
      <c r="BM52" s="12">
        <f>-BM8+IF(BM7=0,0,BM7*ATAN(BM8/BM7))+IF(BM6=0,0,BM6*LN((BM8+BM10)/BM6))-IF(BM7=0,0,BM7*ATAN(BM8*BM6/BM7/BM10))</f>
        <v>-0.5184063609423273</v>
      </c>
      <c r="BN52" s="5"/>
      <c r="BO52" s="12">
        <f>-BO8+IF(BO7=0,0,BO7*ATAN(BO8/BO7))+IF(BO6=0,0,BO6*LN((BO8+BO10)/BO6))-IF(BO7=0,0,BO7*ATAN(BO8*BO6/BO7/BO10))</f>
        <v>14.034748583610824</v>
      </c>
      <c r="BP52" s="5"/>
      <c r="BQ52" s="12">
        <f>-BQ8+IF(BQ7=0,0,BQ7*ATAN(BQ8/BQ7))+IF(BQ6=0,0,BQ6*LN((BQ8+BQ10)/BQ6))-IF(BQ7=0,0,BQ7*ATAN(BQ8*BQ6/BQ7/BQ10))</f>
        <v>3.525410695985377</v>
      </c>
      <c r="BR52" s="8"/>
      <c r="BS52" s="12">
        <f>-BS8+IF(BS7=0,0,BS7*ATAN(BS8/BS7))+IF(BS6=0,0,BS6*LN((BS8+BS10)/BS6))-IF(BS7=0,0,BS7*ATAN(BS8*BS6/BS7/BS10))</f>
        <v>14.074266470109531</v>
      </c>
      <c r="BU52" s="15">
        <f>+(BM52-BO52-BQ52+BS52)*$Y$4</f>
        <v>-0.6373040065925507</v>
      </c>
      <c r="BW52" s="12">
        <f>-BW8+IF(BW7=0,0,BW7*ATAN(BW8/BW7))+IF(BW6=0,0,BW6*LN((BW8+BW10)/BW6))-IF(BW7=0,0,BW7*ATAN(BW8*BW6/BW7/BW10))</f>
        <v>-0.24556029745349717</v>
      </c>
      <c r="BX52" s="5"/>
      <c r="BY52" s="12">
        <f>-BY8+IF(BY7=0,0,BY7*ATAN(BY8/BY7))+IF(BY6=0,0,BY6*LN((BY8+BY10)/BY6))-IF(BY7=0,0,BY7*ATAN(BY8*BY6/BY7/BY10))</f>
        <v>16.43787768828453</v>
      </c>
      <c r="BZ52" s="5"/>
      <c r="CA52" s="12">
        <f>-CA8+IF(CA7=0,0,CA7*ATAN(CA8/CA7))+IF(CA6=0,0,CA6*LN((CA8+CA10)/CA6))-IF(CA7=0,0,CA7*ATAN(CA8*CA6/CA7/CA10))</f>
        <v>3.3324995095551997</v>
      </c>
      <c r="CB52" s="8"/>
      <c r="CC52" s="12">
        <f>-CC8+IF(CC7=0,0,CC7*ATAN(CC8/CC7))+IF(CC6=0,0,CC6*LN((CC8+CC10)/CC6))-IF(CC7=0,0,CC7*ATAN(CC8*CC6/CC7/CC10))</f>
        <v>16.47709450117406</v>
      </c>
      <c r="CE52" s="15">
        <f>+(BW52-BY52-CA52+CC52)*$Y$4</f>
        <v>-0.5632243553401882</v>
      </c>
      <c r="CG52" s="12">
        <f>-CG8+IF(CG7=0,0,CG7*ATAN(CG8/CG7))+IF(CG6=0,0,CG6*LN((CG8+CG10)/CG6))-IF(CG7=0,0,CG7*ATAN(CG8*CG6/CG7/CG10))</f>
        <v>-0.05525274694046711</v>
      </c>
      <c r="CH52" s="5"/>
      <c r="CI52" s="12">
        <f>-CI8+IF(CI7=0,0,CI7*ATAN(CI8/CI7))+IF(CI6=0,0,CI6*LN((CI8+CI10)/CI6))-IF(CI7=0,0,CI7*ATAN(CI8*CI6/CI7/CI10))</f>
        <v>18.64047597957456</v>
      </c>
      <c r="CJ52" s="5"/>
      <c r="CK52" s="12">
        <f>-CK8+IF(CK7=0,0,CK7*ATAN(CK8/CK7))+IF(CK6=0,0,CK6*LN((CK8+CK10)/CK6))-IF(CK7=0,0,CK7*ATAN(CK8*CK6/CK7/CK10))</f>
        <v>3.1093668139408646</v>
      </c>
      <c r="CL52" s="8"/>
      <c r="CM52" s="12">
        <f>-CM8+IF(CM7=0,0,CM7*ATAN(CM8/CM7))+IF(CM6=0,0,CM6*LN((CM8+CM10)/CM6))-IF(CM7=0,0,CM7*ATAN(CM8*CM6/CM7/CM10))</f>
        <v>18.67939196607192</v>
      </c>
      <c r="CO52" s="15">
        <f>+(CG52-CI52-CK52+CM52)*$Y$4</f>
        <v>-0.49747117450321565</v>
      </c>
      <c r="CQ52" s="12">
        <f>-CQ8+IF(CQ7=0,0,CQ7*ATAN(CQ8/CQ7))+IF(CQ6=0,0,CQ6*LN((CQ8+CQ10)/CQ6))-IF(CQ7=0,0,CQ7*ATAN(CQ8*CQ6/CQ7/CQ10))</f>
        <v>0.08257257161809406</v>
      </c>
      <c r="CR52" s="5"/>
      <c r="CS52" s="12">
        <f>-CS8+IF(CS7=0,0,CS7*ATAN(CS8/CS7))+IF(CS6=0,0,CS6*LN((CS8+CS10)/CS6))-IF(CS7=0,0,CS7*ATAN(CS8*CS6/CS7/CS10))</f>
        <v>20.676615485997498</v>
      </c>
      <c r="CT52" s="5"/>
      <c r="CU52" s="12">
        <f>-CU8+IF(CU7=0,0,CU7*ATAN(CU8/CU7))+IF(CU6=0,0,CU6*LN((CU8+CU10)/CU6))-IF(CU7=0,0,CU7*ATAN(CU8*CU6/CU7/CU10))</f>
        <v>2.8839010518931736</v>
      </c>
      <c r="CV52" s="8"/>
      <c r="CW52" s="12">
        <f>-CW8+IF(CW7=0,0,CW7*ATAN(CW8/CW7))+IF(CW6=0,0,CW6*LN((CW8+CW10)/CW6))-IF(CW7=0,0,CW7*ATAN(CW8*CW6/CW7/CW10))</f>
        <v>20.715230942316804</v>
      </c>
      <c r="CY52" s="15">
        <f>+(CQ52-CS52-CU52+CW52)*$Y$4</f>
        <v>-0.43969943410691903</v>
      </c>
      <c r="DA52" s="12">
        <f>-DA8+IF(DA7=0,0,DA7*ATAN(DA8/DA7))+IF(DA6=0,0,DA6*LN((DA8+DA10)/DA6))-IF(DA7=0,0,DA7*ATAN(DA8*DA6/DA7/DA10))</f>
        <v>0.1854317939480845</v>
      </c>
      <c r="DB52" s="5"/>
      <c r="DC52" s="12">
        <f>-DC8+IF(DC7=0,0,DC7*ATAN(DC8/DC7))+IF(DC6=0,0,DC6*LN((DC8+DC10)/DC6))-IF(DC7=0,0,DC7*ATAN(DC8*DC6/DC7/DC10))</f>
        <v>22.570559447111282</v>
      </c>
      <c r="DD52" s="5"/>
      <c r="DE52" s="12">
        <f>-DE8+IF(DE7=0,0,DE7*ATAN(DE8/DE7))+IF(DE6=0,0,DE6*LN((DE8+DE10)/DE6))-IF(DE7=0,0,DE7*ATAN(DE8*DE6/DE7/DE10))</f>
        <v>2.6696263556947115</v>
      </c>
      <c r="DF52" s="8"/>
      <c r="DG52" s="12">
        <f>-DG8+IF(DG7=0,0,DG7*ATAN(DG8/DG7))+IF(DG6=0,0,DG6*LN((DG8+DG10)/DG6))-IF(DG7=0,0,DG7*ATAN(DG8*DG6/DG7/DG10))</f>
        <v>22.608874718221763</v>
      </c>
      <c r="DI52" s="15">
        <f>+(DA52-DC52-DE52+DG52)*$Y$4</f>
        <v>-0.3892737793108412</v>
      </c>
      <c r="DK52" s="12">
        <f>-DK8+IF(DK7=0,0,DK7*ATAN(DK8/DK7))+IF(DK6=0,0,DK6*LN((DK8+DK10)/DK6))-IF(DK7=0,0,DK7*ATAN(DK8*DK6/DK7/DK10))</f>
        <v>0.26387590962982</v>
      </c>
      <c r="DL52" s="5"/>
      <c r="DM52" s="12">
        <f>-DM8+IF(DM7=0,0,DM7*ATAN(DM8/DM7))+IF(DM6=0,0,DM6*LN((DM8+DM10)/DM6))-IF(DM7=0,0,DM7*ATAN(DM8*DM6/DM7/DM10))</f>
        <v>24.34049005004638</v>
      </c>
      <c r="DN52" s="5"/>
      <c r="DO52" s="12">
        <f>-DO8+IF(DO7=0,0,DO7*ATAN(DO8/DO7))+IF(DO6=0,0,DO6*LN((DO8+DO10)/DO6))-IF(DO7=0,0,DO7*ATAN(DO8*DO6/DO7/DO10))</f>
        <v>2.472273923849502</v>
      </c>
      <c r="DP52" s="8"/>
      <c r="DQ52" s="12">
        <f>-DQ8+IF(DQ7=0,0,DQ7*ATAN(DQ8/DQ7))+IF(DQ6=0,0,DQ6*LN((DQ8+DQ10)/DQ6))-IF(DQ7=0,0,DQ7*ATAN(DQ8*DQ6/DQ7/DQ10))</f>
        <v>24.378505529391173</v>
      </c>
      <c r="DS52" s="15">
        <f>+(DK52-DM52-DO52+DQ52)*$Y$4</f>
        <v>-0.3454271088256566</v>
      </c>
      <c r="DU52" s="12">
        <f>-DU8+IF(DU7=0,0,DU7*ATAN(DU8/DU7))+IF(DU6=0,0,DU6*LN((DU8+DU10)/DU6))-IF(DU7=0,0,DU7*ATAN(DU8*DU6/DU7/DU10))</f>
        <v>0.3245285981080688</v>
      </c>
      <c r="DV52" s="5"/>
      <c r="DW52" s="12">
        <f>-DW8+IF(DW7=0,0,DW7*ATAN(DW8/DW7))+IF(DW6=0,0,DW6*LN((DW8+DW10)/DW6))-IF(DW7=0,0,DW7*ATAN(DW8*DW6/DW7/DW10))</f>
        <v>26.000555977393123</v>
      </c>
      <c r="DX52" s="5"/>
      <c r="DY52" s="12">
        <f>-DY8+IF(DY7=0,0,DY7*ATAN(DY8/DY7))+IF(DY6=0,0,DY6*LN((DY8+DY10)/DY6))-IF(DY7=0,0,DY7*ATAN(DY8*DY6/DY7/DY10))</f>
        <v>2.293480320883831</v>
      </c>
      <c r="DZ52" s="8"/>
      <c r="EA52" s="12">
        <f>-EA8+IF(EA7=0,0,EA7*ATAN(EA8/EA7))+IF(EA6=0,0,EA6*LN((EA8+EA10)/EA6))-IF(EA7=0,0,EA7*ATAN(EA8*EA6/EA7/EA10))</f>
        <v>26.03827210656951</v>
      </c>
      <c r="EC52" s="15">
        <f>+(DU52-DW52-DY52+EA52)*$Y$4</f>
        <v>-0.3073656909963507</v>
      </c>
      <c r="EE52" s="12">
        <f>-EE8+IF(EE7=0,0,EE7*ATAN(EE8/EE7))+IF(EE6=0,0,EE6*LN((EE8+EE10)/EE6))-IF(EE7=0,0,EE7*ATAN(EE8*EE6/EE7/EE10))</f>
        <v>0.3717508319302123</v>
      </c>
      <c r="EF52" s="5"/>
      <c r="EG52" s="12">
        <f>-EG8+IF(EG7=0,0,EG7*ATAN(EG8/EG7))+IF(EG6=0,0,EG6*LN((EG8+EG10)/EG6))-IF(EG7=0,0,EG7*ATAN(EG8*EG6/EG7/EG10))</f>
        <v>27.562091942653066</v>
      </c>
      <c r="EH52" s="5"/>
      <c r="EI52" s="12">
        <f>-EI8+IF(EI7=0,0,EI7*ATAN(EI8/EI7))+IF(EI6=0,0,EI6*LN((EI8+EI10)/EI6))-IF(EI7=0,0,EI7*ATAN(EI8*EI6/EI7/EI10))</f>
        <v>2.1328398508782627</v>
      </c>
      <c r="EJ52" s="8"/>
      <c r="EK52" s="12">
        <f>-EK8+IF(EK7=0,0,EK7*ATAN(EK8/EK7))+IF(EK6=0,0,EK6*LN((EK8+EK10)/EK6))-IF(EK7=0,0,EK7*ATAN(EK8*EK6/EK7/EK10))</f>
        <v>27.59950921105459</v>
      </c>
      <c r="EM52" s="15">
        <f>+(EE52-EG52-EI52+EK52)*$Y$4</f>
        <v>-0.2743308793673405</v>
      </c>
      <c r="EO52" s="12">
        <f>-EO8+IF(EO7=0,0,EO7*ATAN(EO8/EO7))+IF(EO6=0,0,EO6*LN((EO8+EO10)/EO6))-IF(EO7=0,0,EO7*ATAN(EO8*EO6/EO7/EO10))</f>
        <v>0.408557514317458</v>
      </c>
      <c r="EP52" s="5"/>
      <c r="EQ52" s="12">
        <f>-EQ8+IF(EQ7=0,0,EQ7*ATAN(EQ8/EQ7))+IF(EQ6=0,0,EQ6*LN((EQ8+EQ10)/EQ6))-IF(EQ7=0,0,EQ7*ATAN(EQ8*EQ6/EQ7/EQ10))</f>
        <v>29.03439084892714</v>
      </c>
      <c r="ER52" s="5"/>
      <c r="ES52" s="12">
        <f>-ES8+IF(ES7=0,0,ES7*ATAN(ES8/ES7))+IF(ES6=0,0,ES6*LN((ES8+ES10)/ES6))-IF(ES7=0,0,ES7*ATAN(ES8*ES6/ES7/ES10))</f>
        <v>1.9890184908738644</v>
      </c>
      <c r="ET52" s="8"/>
      <c r="EU52" s="12">
        <f>-EU8+IF(EU7=0,0,EU7*ATAN(EU8/EU7))+IF(EU6=0,0,EU6*LN((EU8+EU10)/EU6))-IF(EU7=0,0,EU7*ATAN(EU8*EU6/EU7/EU10))</f>
        <v>29.071509793348408</v>
      </c>
      <c r="EW52" s="15">
        <f>+(EO52-EQ52-ES52+EU52)*$Y$4</f>
        <v>-0.24563051329579774</v>
      </c>
      <c r="EY52" s="12">
        <f>-EY8+IF(EY7=0,0,EY7*ATAN(EY8/EY7))+IF(EY6=0,0,EY6*LN((EY8+EY10)/EY6))-IF(EY7=0,0,EY7*ATAN(EY8*EY6/EY7/EY10))</f>
        <v>0.437128433276853</v>
      </c>
      <c r="EZ52" s="5"/>
      <c r="FA52" s="12">
        <f>-FA8+IF(FA7=0,0,FA7*ATAN(FA8/FA7))+IF(FA6=0,0,FA6*LN((FA8+FA10)/FA6))-IF(FA7=0,0,FA7*ATAN(FA8*FA6/FA7/FA10))</f>
        <v>30.425216690608575</v>
      </c>
      <c r="FB52" s="5"/>
      <c r="FC52" s="12">
        <f>-FC8+IF(FC7=0,0,FC7*ATAN(FC8/FC7))+IF(FC6=0,0,FC6*LN((FC8+FC10)/FC6))-IF(FC7=0,0,FC7*ATAN(FC8*FC6/FC7/FC10))</f>
        <v>1.860341635682798</v>
      </c>
      <c r="FD52" s="8"/>
      <c r="FE52" s="12">
        <f>-FE8+IF(FE7=0,0,FE7*ATAN(FE8/FE7))+IF(FE6=0,0,FE6*LN((FE8+FE10)/FE6))-IF(FE7=0,0,FE7*ATAN(FE8*FE6/FE7/FE10))</f>
        <v>30.462037894813484</v>
      </c>
      <c r="FG52" s="15">
        <f>+(EY52-FA52-FC52+FE52)*$Y$4</f>
        <v>-0.2206511395767447</v>
      </c>
      <c r="FI52" s="12">
        <f>-FI8+IF(FI7=0,0,FI7*ATAN(FI8/FI7))+IF(FI6=0,0,FI6*LN((FI8+FI10)/FI6))-IF(FI7=0,0,FI7*ATAN(FI8*FI6/FI7/FI10))</f>
        <v>0.45909951545347827</v>
      </c>
      <c r="FJ52" s="5"/>
      <c r="FK52" s="12">
        <f>-FK8+IF(FK7=0,0,FK7*ATAN(FK8/FK7))+IF(FK6=0,0,FK6*LN((FK8+FK10)/FK6))-IF(FK7=0,0,FK7*ATAN(FK8*FK6/FK7/FK10))</f>
        <v>31.741158671327643</v>
      </c>
      <c r="FL52" s="5"/>
      <c r="FM52" s="12">
        <f>-FM8+IF(FM7=0,0,FM7*ATAN(FM8/FM7))+IF(FM6=0,0,FM6*LN((FM8+FM10)/FM6))-IF(FM7=0,0,FM7*ATAN(FM8*FM6/FM7/FM10))</f>
        <v>1.7450919880192473</v>
      </c>
      <c r="FN52" s="8"/>
      <c r="FO52" s="12">
        <f>-FO8+IF(FO7=0,0,FO7*ATAN(FO8/FO7))+IF(FO6=0,0,FO6*LN((FO8+FO10)/FO6))-IF(FO7=0,0,FO7*ATAN(FO8*FO6/FO7/FO10))</f>
        <v>31.777682765581712</v>
      </c>
      <c r="FQ52" s="15">
        <f>+(FI52-FK52-FM52+FO52)*$Y$4</f>
        <v>-0.19885906864532144</v>
      </c>
      <c r="FS52" s="12">
        <f>-FS8+IF(FS7=0,0,FS7*ATAN(FS8/FS7))+IF(FS6=0,0,FS6*LN((FS8+FS10)/FS6))-IF(FS7=0,0,FS7*ATAN(FS8*FS6/FS7/FS10))</f>
        <v>0.4757344404002124</v>
      </c>
      <c r="FT52" s="5"/>
      <c r="FU52" s="12">
        <f>-FU8+IF(FU7=0,0,FU7*ATAN(FU8/FU7))+IF(FU6=0,0,FU6*LN((FU8+FU10)/FU6))-IF(FU7=0,0,FU7*ATAN(FU8*FU6/FU7/FU10))</f>
        <v>32.98788361061876</v>
      </c>
      <c r="FV52" s="5"/>
      <c r="FW52" s="12">
        <f>-FW8+IF(FW7=0,0,FW7*ATAN(FW8/FW7))+IF(FW6=0,0,FW6*LN((FW8+FW10)/FW6))-IF(FW7=0,0,FW7*ATAN(FW8*FW6/FW7/FW10))</f>
        <v>1.6416506282865848</v>
      </c>
      <c r="FX52" s="8"/>
      <c r="FY52" s="12">
        <f>-FY8+IF(FY7=0,0,FY7*ATAN(FY8/FY7))+IF(FY6=0,0,FY6*LN((FY8+FY10)/FY6))-IF(FY7=0,0,FY7*ATAN(FY8*FY6/FY7/FY10))</f>
        <v>33.02411127118657</v>
      </c>
      <c r="GA52" s="15">
        <f>+(FS52-FU52-FW52+FY52)*$Y$4</f>
        <v>-0.17979551327695306</v>
      </c>
      <c r="GC52" s="12">
        <f>-GC8+IF(GC7=0,0,GC7*ATAN(GC8/GC7))+IF(GC6=0,0,GC6*LN((GC8+GC10)/GC6))-IF(GC7=0,0,GC7*ATAN(GC8*GC6/GC7/GC10))</f>
        <v>0.48803016615713357</v>
      </c>
      <c r="GD52" s="5"/>
      <c r="GE52" s="12">
        <f>-GE8+IF(GE7=0,0,GE7*ATAN(GE8/GE7))+IF(GE6=0,0,GE6*LN((GE8+GE10)/GE6))-IF(GE7=0,0,GE7*ATAN(GE8*GE6/GE7/GE10))</f>
        <v>34.17032072933489</v>
      </c>
      <c r="GF52" s="5"/>
      <c r="GG52" s="12">
        <f>-GG8+IF(GG7=0,0,GG7*ATAN(GG8/GG7))+IF(GG6=0,0,GG6*LN((GG8+GG10)/GG6))-IF(GG7=0,0,GG7*ATAN(GG8*GG6/GG7/GG10))</f>
        <v>1.548555036357616</v>
      </c>
      <c r="GH52" s="8"/>
      <c r="GI52" s="12">
        <f>-GI8+IF(GI7=0,0,GI7*ATAN(GI8/GI7))+IF(GI6=0,0,GI6*LN((GI8+GI10)/GI6))-IF(GI7=0,0,GI7*ATAN(GI8*GI6/GI7/GI10))</f>
        <v>34.20625267794346</v>
      </c>
      <c r="GK52" s="15">
        <f>+(GC52-GE52-GG52+GI52)*$Y$4</f>
        <v>-0.1630690281283193</v>
      </c>
      <c r="GM52" s="12">
        <f>-GM8+IF(GM7=0,0,GM7*ATAN(GM8/GM7))+IF(GM6=0,0,GM6*LN((GM8+GM10)/GM6))-IF(GM7=0,0,GM7*ATAN(GM8*GM6/GM7/GM10))</f>
        <v>0.4967850607530062</v>
      </c>
      <c r="GN52" s="5"/>
      <c r="GO52" s="12">
        <f>-GO8+IF(GO7=0,0,GO7*ATAN(GO8/GO7))+IF(GO6=0,0,GO6*LN((GO8+GO10)/GO6))-IF(GO7=0,0,GO7*ATAN(GO8*GO6/GO7/GO10))</f>
        <v>35.29280004613714</v>
      </c>
      <c r="GP52" s="5"/>
      <c r="GQ52" s="12">
        <f>-GQ8+IF(GQ7=0,0,GQ7*ATAN(GQ8/GQ7))+IF(GQ6=0,0,GQ6*LN((GQ8+GQ10)/GQ6))-IF(GQ7=0,0,GQ7*ATAN(GQ8*GQ6/GQ7/GQ10))</f>
        <v>1.464514467896323</v>
      </c>
      <c r="GR52" s="8"/>
      <c r="GS52" s="12">
        <f>-GS8+IF(GS7=0,0,GS7*ATAN(GS8/GS7))+IF(GS6=0,0,GS6*LN((GS8+GS10)/GS6))-IF(GS7=0,0,GS7*ATAN(GS8*GS6/GS7/GS10))</f>
        <v>35.328437049406276</v>
      </c>
      <c r="GU52" s="15">
        <f>+(GM52-GO52-GQ52+GS52)*$Y$4</f>
        <v>-0.14834711349498295</v>
      </c>
      <c r="GW52" s="12">
        <f>-GW8+IF(GW7=0,0,GW7*ATAN(GW8/GW7))+IF(GW6=0,0,GW6*LN((GW8+GW10)/GW6))-IF(GW7=0,0,GW7*ATAN(GW8*GW6/GW7/GW10))</f>
        <v>0.5026451449233917</v>
      </c>
      <c r="GX52" s="5"/>
      <c r="GY52" s="12">
        <f>-GY8+IF(GY7=0,0,GY7*ATAN(GY8/GY7))+IF(GY6=0,0,GY6*LN((GY8+GY10)/GY6))-IF(GY7=0,0,GY7*ATAN(GY8*GY6/GY7/GY10))</f>
        <v>36.359158085925145</v>
      </c>
      <c r="GZ52" s="5"/>
      <c r="HA52" s="12">
        <f>-HA8+IF(HA7=0,0,HA7*ATAN(HA8/HA7))+IF(HA6=0,0,HA6*LN((HA8+HA10)/HA6))-IF(HA7=0,0,HA7*ATAN(HA8*HA6/HA7/HA10))</f>
        <v>1.388404538763723</v>
      </c>
      <c r="HB52" s="8"/>
      <c r="HC52" s="12">
        <f>-HC8+IF(HC7=0,0,HC7*ATAN(HC8/HC7))+IF(HC6=0,0,HC6*LN((HC8+HC10)/HC6))-IF(HC7=0,0,HC7*ATAN(HC8*HC6/HC7/HC10))</f>
        <v>36.39450095476577</v>
      </c>
      <c r="HE52" s="15">
        <f>+(GW52-GY52-HA52+HC52)*$Y$4</f>
        <v>-0.13534799364073602</v>
      </c>
      <c r="HG52" s="12">
        <f>-HG8+IF(HG7=0,0,HG7*ATAN(HG8/HG7))+IF(HG6=0,0,HG6*LN((HG8+HG10)/HG6))-IF(HG7=0,0,HG7*ATAN(HG8*HG6/HG7/HG10))</f>
        <v>0.5061369620631426</v>
      </c>
      <c r="HH52" s="5"/>
      <c r="HI52" s="12">
        <f>-HI8+IF(HI7=0,0,HI7*ATAN(HI8/HI7))+IF(HI6=0,0,HI6*LN((HI8+HI10)/HI6))-IF(HI7=0,0,HI7*ATAN(HI8*HI6/HI7/HI10))</f>
        <v>37.37282001394751</v>
      </c>
      <c r="HJ52" s="5"/>
      <c r="HK52" s="12">
        <f>-HK8+IF(HK7=0,0,HK7*ATAN(HK8/HK7))+IF(HK6=0,0,HK6*LN((HK8+HK10)/HK6))-IF(HK7=0,0,HK7*ATAN(HK8*HK6/HK7/HK10))</f>
        <v>1.319252652696414</v>
      </c>
      <c r="HL52" s="8"/>
      <c r="HM52" s="12">
        <f>-HM8+IF(HM7=0,0,HM7*ATAN(HM8/HM7))+IF(HM6=0,0,HM6*LN((HM8+HM10)/HM6))-IF(HM7=0,0,HM7*ATAN(HM8*HM6/HM7/HM10))</f>
        <v>37.40786960292905</v>
      </c>
      <c r="HO52" s="15">
        <f>+(HG52-HI52-HK52+HM52)*$Y$4</f>
        <v>-0.12383306613011417</v>
      </c>
      <c r="HQ52" s="12">
        <f>-HQ8+IF(HQ7=0,0,HQ7*ATAN(HQ8/HQ7))+IF(HQ6=0,0,HQ6*LN((HQ8+HQ10)/HQ6))-IF(HQ7=0,0,HQ7*ATAN(HQ8*HQ6/HQ7/HQ10))</f>
        <v>0.5076918712367027</v>
      </c>
      <c r="HR52" s="5"/>
      <c r="HS52" s="12">
        <f>-HS8+IF(HS7=0,0,HS7*ATAN(HS8/HS7))+IF(HS6=0,0,HS6*LN((HS8+HS10)/HS6))-IF(HS7=0,0,HS7*ATAN(HS8*HS6/HS7/HS10))</f>
        <v>38.336864420060174</v>
      </c>
      <c r="HT52" s="5"/>
      <c r="HU52" s="12">
        <f>-HU8+IF(HU7=0,0,HU7*ATAN(HU8/HU7))+IF(HU6=0,0,HU6*LN((HU8+HU10)/HU6))-IF(HU7=0,0,HU7*ATAN(HU8*HU6/HU7/HU10))</f>
        <v>1.2562203198044113</v>
      </c>
      <c r="HV52" s="8"/>
      <c r="HW52" s="12">
        <f>-HW8+IF(HW7=0,0,HW7*ATAN(HW8/HW7))+IF(HW6=0,0,HW6*LN((HW8+HW10)/HW6))-IF(HW7=0,0,HW7*ATAN(HW8*HW6/HW7/HW10))</f>
        <v>38.371621626748144</v>
      </c>
      <c r="HY52" s="15">
        <f>+(HQ52-HS52-HU52+HW52)*$Y$4</f>
        <v>-0.11360022138200158</v>
      </c>
    </row>
    <row r="53" spans="1:22" ht="13.5" thickBot="1">
      <c r="A53" s="48">
        <f>+A30</f>
        <v>20</v>
      </c>
      <c r="B53" s="36">
        <f t="shared" si="45"/>
        <v>0.4575352710883924</v>
      </c>
      <c r="C53" s="36">
        <f t="shared" si="46"/>
        <v>0.09255830892122108</v>
      </c>
      <c r="D53" s="36">
        <f t="shared" si="47"/>
        <v>0.7110164788524621</v>
      </c>
      <c r="E53" s="36">
        <f t="shared" si="48"/>
        <v>-0.11263826081700726</v>
      </c>
      <c r="F53" s="36">
        <f t="shared" si="49"/>
        <v>-0.5885077929327426</v>
      </c>
      <c r="G53" s="36">
        <f t="shared" si="50"/>
        <v>0.17990037723068625</v>
      </c>
      <c r="H53" s="49">
        <f t="shared" si="59"/>
        <v>0.34374716326900734</v>
      </c>
      <c r="I53" s="50">
        <f t="shared" si="60"/>
        <v>0.15247321760572752</v>
      </c>
      <c r="J53" s="71">
        <f t="shared" si="61"/>
        <v>0.474017586992367</v>
      </c>
      <c r="K53" s="72">
        <f t="shared" si="62"/>
        <v>0.07131955156676388</v>
      </c>
      <c r="L53" s="73">
        <f t="shared" si="63"/>
        <v>-0.05673238425620833</v>
      </c>
      <c r="M53" s="49">
        <f t="shared" si="64"/>
        <v>0.28265323237711176</v>
      </c>
      <c r="N53" s="86">
        <f t="shared" si="51"/>
        <v>0.1834264457793906</v>
      </c>
      <c r="O53" s="95">
        <f t="shared" si="52"/>
        <v>2.206714715862983E-05</v>
      </c>
      <c r="P53" s="96">
        <f t="shared" si="53"/>
        <v>3.955363527986126E-08</v>
      </c>
      <c r="Q53" s="96">
        <f t="shared" si="54"/>
        <v>-9.342568653103229E-07</v>
      </c>
      <c r="R53" s="96">
        <f t="shared" si="55"/>
        <v>-1.011320044310636E-05</v>
      </c>
      <c r="S53" s="97">
        <f t="shared" si="56"/>
        <v>6.613053222619766E-06</v>
      </c>
      <c r="T53" s="98">
        <f t="shared" si="57"/>
        <v>7.094110076782495E-07</v>
      </c>
      <c r="U53" s="86">
        <f t="shared" si="65"/>
        <v>8.926088864375384E-06</v>
      </c>
      <c r="V53" s="50">
        <f t="shared" si="66"/>
        <v>2.532154117521561E-06</v>
      </c>
    </row>
    <row r="54" ht="13.5" thickTop="1"/>
    <row r="55" spans="1:9" ht="15" thickBot="1">
      <c r="A55" s="29" t="s">
        <v>23</v>
      </c>
      <c r="B55" s="28" t="s">
        <v>34</v>
      </c>
      <c r="C55" s="20" t="s">
        <v>24</v>
      </c>
      <c r="D55" s="20" t="s">
        <v>25</v>
      </c>
      <c r="E55" s="20" t="s">
        <v>26</v>
      </c>
      <c r="F55" s="20" t="s">
        <v>27</v>
      </c>
      <c r="G55" s="20" t="s">
        <v>32</v>
      </c>
      <c r="H55" s="20" t="s">
        <v>33</v>
      </c>
      <c r="I55" s="28" t="s">
        <v>76</v>
      </c>
    </row>
    <row r="56" spans="1:9" ht="12.75">
      <c r="A56" s="27">
        <f aca="true" t="shared" si="88" ref="A56:A76">+A10</f>
        <v>0</v>
      </c>
      <c r="B56" s="63">
        <f aca="true" t="shared" si="89" ref="B56:B76">+$H$7*C56+(1-2*$B$4)*$H$7*D56+$B$6*E56+$B$7*F56+(1-2*$B$4)*$B$6*G56+(1-2*$B$4)*$B$7*H56</f>
        <v>-0.5459829045398935</v>
      </c>
      <c r="C56" s="21">
        <f>+AG16</f>
        <v>0</v>
      </c>
      <c r="D56" s="21">
        <f>+AG24</f>
        <v>-0.26546329615487496</v>
      </c>
      <c r="E56" s="21">
        <f>+AG29</f>
        <v>0</v>
      </c>
      <c r="F56" s="21">
        <f>+AG37</f>
        <v>0</v>
      </c>
      <c r="G56" s="21">
        <f>+AG45</f>
        <v>-7.205941580024317</v>
      </c>
      <c r="H56" s="21">
        <f>+AG50</f>
        <v>0.38458043555782245</v>
      </c>
      <c r="I56" s="64">
        <f aca="true" t="shared" si="90" ref="I56:I76">+$B$5*C56+(1-2*$B$4)*$B$5*D56</f>
        <v>-0.6365809841793899</v>
      </c>
    </row>
    <row r="57" spans="1:15" ht="12.75">
      <c r="A57" s="27">
        <f t="shared" si="88"/>
        <v>1</v>
      </c>
      <c r="B57" s="25">
        <f t="shared" si="89"/>
        <v>-0.2628725336122713</v>
      </c>
      <c r="C57" s="21">
        <f>+AQ16</f>
        <v>0.05622502293300468</v>
      </c>
      <c r="D57" s="21">
        <f>AQ24</f>
        <v>-0.25251980221971587</v>
      </c>
      <c r="E57" s="21">
        <f>AQ29</f>
        <v>0.8609374049528454</v>
      </c>
      <c r="F57" s="21">
        <f>AQ37</f>
        <v>-0.07776561462355237</v>
      </c>
      <c r="G57" s="21">
        <f>AQ45</f>
        <v>-6.98146398059176</v>
      </c>
      <c r="H57" s="21">
        <f>AQ50</f>
        <v>0.3862034784161357</v>
      </c>
      <c r="I57" s="64">
        <f t="shared" si="90"/>
        <v>-0.29911611073800304</v>
      </c>
      <c r="N57" s="21"/>
      <c r="O57" s="21"/>
    </row>
    <row r="58" spans="1:15" ht="12.75">
      <c r="A58" s="27">
        <f t="shared" si="88"/>
        <v>2</v>
      </c>
      <c r="B58" s="25">
        <f t="shared" si="89"/>
        <v>-0.005847188535308995</v>
      </c>
      <c r="C58" s="22">
        <f>BA16</f>
        <v>0.10639098038648649</v>
      </c>
      <c r="D58" s="22">
        <f>BA24</f>
        <v>-0.2397386474765608</v>
      </c>
      <c r="E58" s="22">
        <f>BA29</f>
        <v>1.6610323266082387</v>
      </c>
      <c r="F58" s="22">
        <f>BA37</f>
        <v>-0.15155603737919307</v>
      </c>
      <c r="G58" s="22">
        <f>BA45</f>
        <v>-6.7588127199950225</v>
      </c>
      <c r="H58" s="22">
        <f>BA50</f>
        <v>0.3872900474421117</v>
      </c>
      <c r="I58" s="64">
        <f t="shared" si="90"/>
        <v>0.0049375664575587175</v>
      </c>
      <c r="N58" s="21"/>
      <c r="O58" s="21"/>
    </row>
    <row r="59" spans="1:15" ht="12.75">
      <c r="A59" s="27">
        <f t="shared" si="88"/>
        <v>3</v>
      </c>
      <c r="B59" s="25">
        <f t="shared" si="89"/>
        <v>0.2073166336128716</v>
      </c>
      <c r="C59" s="21">
        <f>BK16</f>
        <v>0.14645720665532774</v>
      </c>
      <c r="D59" s="21">
        <f>BK24</f>
        <v>-0.2272679679421359</v>
      </c>
      <c r="E59" s="21">
        <f>BK29</f>
        <v>2.357204165673766</v>
      </c>
      <c r="F59" s="21">
        <f>BK37</f>
        <v>-0.2180532326148056</v>
      </c>
      <c r="G59" s="21">
        <f>BK45</f>
        <v>-6.539678492090001</v>
      </c>
      <c r="H59" s="21">
        <f>BK50</f>
        <v>0.3873828213620162</v>
      </c>
      <c r="I59" s="64">
        <f t="shared" si="90"/>
        <v>0.25320318914629436</v>
      </c>
      <c r="N59" s="22"/>
      <c r="O59" s="22"/>
    </row>
    <row r="60" spans="1:15" ht="12.75">
      <c r="A60" s="27">
        <f t="shared" si="88"/>
        <v>4</v>
      </c>
      <c r="B60" s="25">
        <f t="shared" si="89"/>
        <v>0.37031232287032284</v>
      </c>
      <c r="C60" s="21">
        <f>BU16</f>
        <v>0.1751448646371745</v>
      </c>
      <c r="D60" s="21">
        <f>BU24</f>
        <v>-0.21523080684869023</v>
      </c>
      <c r="E60" s="21">
        <f>BU29</f>
        <v>2.9313153735858775</v>
      </c>
      <c r="F60" s="21">
        <f>BU37</f>
        <v>-0.2750329886863705</v>
      </c>
      <c r="G60" s="21">
        <f>BU45</f>
        <v>-6.325509921796043</v>
      </c>
      <c r="H60" s="21">
        <f>BU50</f>
        <v>0.3861602022121727</v>
      </c>
      <c r="I60" s="64">
        <f t="shared" si="90"/>
        <v>0.4384160374494418</v>
      </c>
      <c r="N60" s="21"/>
      <c r="O60" s="21"/>
    </row>
    <row r="61" spans="1:15" ht="12.75">
      <c r="A61" s="27">
        <f t="shared" si="88"/>
        <v>5</v>
      </c>
      <c r="B61" s="25">
        <f t="shared" si="89"/>
        <v>0.48605504386912424</v>
      </c>
      <c r="C61" s="21">
        <f>CE16</f>
        <v>0.19335180614570546</v>
      </c>
      <c r="D61" s="21">
        <f>CE24</f>
        <v>-0.2037194118174681</v>
      </c>
      <c r="E61" s="21">
        <f>CE29</f>
        <v>3.3860081271086226</v>
      </c>
      <c r="F61" s="21">
        <f>CE37</f>
        <v>-0.3214811659984997</v>
      </c>
      <c r="G61" s="21">
        <f>CE45</f>
        <v>-6.117453436719707</v>
      </c>
      <c r="H61" s="21">
        <f>CE50</f>
        <v>0.3834583439404662</v>
      </c>
      <c r="I61" s="64">
        <f t="shared" si="90"/>
        <v>0.5652481939558063</v>
      </c>
      <c r="N61" s="21"/>
      <c r="O61" s="21"/>
    </row>
    <row r="62" spans="1:15" ht="12.75">
      <c r="A62" s="27">
        <f t="shared" si="88"/>
        <v>6</v>
      </c>
      <c r="B62" s="25">
        <f t="shared" si="89"/>
        <v>0.5623100170891102</v>
      </c>
      <c r="C62" s="21">
        <f>CO16</f>
        <v>0.20306488344337129</v>
      </c>
      <c r="D62" s="21">
        <f>CO24</f>
        <v>-0.1927946737101307</v>
      </c>
      <c r="E62" s="21">
        <f>CO29</f>
        <v>3.7357476852903355</v>
      </c>
      <c r="F62" s="21">
        <f>CO37</f>
        <v>-0.35743641711099455</v>
      </c>
      <c r="G62" s="21">
        <f>CO45</f>
        <v>-5.916340110164096</v>
      </c>
      <c r="H62" s="21">
        <f>CO50</f>
        <v>0.3792606279977114</v>
      </c>
      <c r="I62" s="64">
        <f t="shared" si="90"/>
        <v>0.64438198720948</v>
      </c>
      <c r="N62" s="21"/>
      <c r="O62" s="21"/>
    </row>
    <row r="63" spans="1:15" ht="12.75">
      <c r="A63" s="27">
        <f t="shared" si="88"/>
        <v>7</v>
      </c>
      <c r="B63" s="25">
        <f t="shared" si="89"/>
        <v>0.608047911477029</v>
      </c>
      <c r="C63" s="21">
        <f>CY16</f>
        <v>0.20647521070162494</v>
      </c>
      <c r="D63" s="21">
        <f>CY24</f>
        <v>-0.18248931108783423</v>
      </c>
      <c r="E63" s="21">
        <f>CY29</f>
        <v>3.9989940270712103</v>
      </c>
      <c r="F63" s="21">
        <f>CY37</f>
        <v>-0.383687529963948</v>
      </c>
      <c r="G63" s="21">
        <f>CY45</f>
        <v>-5.722708207332802</v>
      </c>
      <c r="H63" s="21">
        <f>CY50</f>
        <v>0.373665968662307</v>
      </c>
      <c r="I63" s="64">
        <f t="shared" si="90"/>
        <v>0.6876805303352294</v>
      </c>
      <c r="N63" s="21"/>
      <c r="O63" s="21"/>
    </row>
    <row r="64" spans="1:15" ht="12.75">
      <c r="A64" s="27">
        <f t="shared" si="88"/>
        <v>8</v>
      </c>
      <c r="B64" s="25">
        <f t="shared" si="89"/>
        <v>0.6314166684237883</v>
      </c>
      <c r="C64" s="21">
        <f>DI16</f>
        <v>0.20550560265521708</v>
      </c>
      <c r="D64" s="21">
        <f>DI24</f>
        <v>-0.17281300830755075</v>
      </c>
      <c r="E64" s="21">
        <f>DI29</f>
        <v>4.19355123452714</v>
      </c>
      <c r="F64" s="21">
        <f>DI37</f>
        <v>-0.4014508118053402</v>
      </c>
      <c r="G64" s="21">
        <f>DI45</f>
        <v>-5.536846126632936</v>
      </c>
      <c r="H64" s="21">
        <f>DI50</f>
        <v>0.3668493614930276</v>
      </c>
      <c r="I64" s="64">
        <f t="shared" si="90"/>
        <v>0.7055999405494264</v>
      </c>
      <c r="N64" s="21"/>
      <c r="O64" s="21"/>
    </row>
    <row r="65" spans="1:15" ht="12.75">
      <c r="A65" s="27">
        <f t="shared" si="88"/>
        <v>9</v>
      </c>
      <c r="B65" s="25">
        <f t="shared" si="89"/>
        <v>0.6390008723027244</v>
      </c>
      <c r="C65" s="21">
        <f>DS16</f>
        <v>0.20165709080222577</v>
      </c>
      <c r="D65" s="21">
        <f>DS24</f>
        <v>-0.1637580221350605</v>
      </c>
      <c r="E65" s="21">
        <f>DS29</f>
        <v>4.334601617528722</v>
      </c>
      <c r="F65" s="21">
        <f>DS37</f>
        <v>-0.4121045623858337</v>
      </c>
      <c r="G65" s="21">
        <f>DS45</f>
        <v>-5.358842455450759</v>
      </c>
      <c r="H65" s="21">
        <f>DS50</f>
        <v>0.3590248867647678</v>
      </c>
      <c r="I65" s="64">
        <f t="shared" si="90"/>
        <v>0.7063394077922555</v>
      </c>
      <c r="N65" s="21"/>
      <c r="O65" s="21"/>
    </row>
    <row r="66" spans="1:15" ht="12.75">
      <c r="A66" s="27">
        <f t="shared" si="88"/>
        <v>10</v>
      </c>
      <c r="B66" s="25">
        <f t="shared" si="89"/>
        <v>0.6357854494091023</v>
      </c>
      <c r="C66" s="21">
        <f>EC16</f>
        <v>0.19602343188020077</v>
      </c>
      <c r="D66" s="21">
        <f>EC24</f>
        <v>-0.15530433330949586</v>
      </c>
      <c r="E66" s="21">
        <f>EC29</f>
        <v>4.434302402209061</v>
      </c>
      <c r="F66" s="21">
        <f>EC37</f>
        <v>-0.41700693127089467</v>
      </c>
      <c r="G66" s="21">
        <f>EC45</f>
        <v>-5.1886343390949135</v>
      </c>
      <c r="H66" s="21">
        <f>EC50</f>
        <v>0.35041654936924577</v>
      </c>
      <c r="I66" s="64">
        <f t="shared" si="90"/>
        <v>0.695907912470923</v>
      </c>
      <c r="N66" s="21"/>
      <c r="O66" s="21"/>
    </row>
    <row r="67" spans="1:15" ht="12.75">
      <c r="A67" s="27">
        <f t="shared" si="88"/>
        <v>11</v>
      </c>
      <c r="B67" s="25">
        <f t="shared" si="89"/>
        <v>0.6254008342675906</v>
      </c>
      <c r="C67" s="21">
        <f>EM16</f>
        <v>0.18936722226636304</v>
      </c>
      <c r="D67" s="21">
        <f>EM24</f>
        <v>-0.14742392333464105</v>
      </c>
      <c r="E67" s="21">
        <f>EM29</f>
        <v>4.502077536661032</v>
      </c>
      <c r="F67" s="21">
        <f>EM37</f>
        <v>-0.41739103779675873</v>
      </c>
      <c r="G67" s="21">
        <f>EM45</f>
        <v>-5.0260496367798995</v>
      </c>
      <c r="H67" s="21">
        <f>EM50</f>
        <v>0.34123833557871175</v>
      </c>
      <c r="I67" s="64">
        <f t="shared" si="90"/>
        <v>0.6785287931952093</v>
      </c>
      <c r="N67" s="21"/>
      <c r="O67" s="21"/>
    </row>
    <row r="68" spans="1:15" ht="12.75">
      <c r="A68" s="27">
        <f t="shared" si="88"/>
        <v>12</v>
      </c>
      <c r="B68" s="25">
        <f t="shared" si="89"/>
        <v>0.6104278279212205</v>
      </c>
      <c r="C68" s="21">
        <f>EW16</f>
        <v>0.1822038316893784</v>
      </c>
      <c r="D68" s="21">
        <f>EW24</f>
        <v>-0.14008409011982884</v>
      </c>
      <c r="E68" s="21">
        <f>EW29</f>
        <v>4.545121480895751</v>
      </c>
      <c r="F68" s="21">
        <f>EW37</f>
        <v>-0.414317982391249</v>
      </c>
      <c r="G68" s="21">
        <f>EW45</f>
        <v>-4.870841341554308</v>
      </c>
      <c r="H68" s="21">
        <f>EW50</f>
        <v>0.3316824991781191</v>
      </c>
      <c r="I68" s="64">
        <f t="shared" si="90"/>
        <v>0.6570892345997628</v>
      </c>
      <c r="N68" s="21"/>
      <c r="O68" s="21"/>
    </row>
    <row r="69" spans="1:15" ht="12.75">
      <c r="A69" s="27">
        <f t="shared" si="88"/>
        <v>13</v>
      </c>
      <c r="B69" s="25">
        <f t="shared" si="89"/>
        <v>0.5926713352258881</v>
      </c>
      <c r="C69" s="21">
        <f>FG16</f>
        <v>0.17487269137322212</v>
      </c>
      <c r="D69" s="21">
        <f>FG24</f>
        <v>-0.13324988993531134</v>
      </c>
      <c r="E69" s="21">
        <f>FG29</f>
        <v>4.568898591854418</v>
      </c>
      <c r="F69" s="21">
        <f>FG37</f>
        <v>-0.4086672462675085</v>
      </c>
      <c r="G69" s="21">
        <f>FG45</f>
        <v>-4.7227144488932</v>
      </c>
      <c r="H69" s="21">
        <f>FG50</f>
        <v>0.3219141369296468</v>
      </c>
      <c r="I69" s="64">
        <f t="shared" si="90"/>
        <v>0.633522931919184</v>
      </c>
      <c r="N69" s="21"/>
      <c r="O69" s="21"/>
    </row>
    <row r="70" spans="1:15" ht="12.75">
      <c r="A70" s="27">
        <f t="shared" si="88"/>
        <v>14</v>
      </c>
      <c r="B70" s="25">
        <f t="shared" si="89"/>
        <v>0.5733776899611583</v>
      </c>
      <c r="C70" s="21">
        <f>FQ16</f>
        <v>0.16759156451000398</v>
      </c>
      <c r="D70" s="21">
        <f>FQ24</f>
        <v>-0.1268858594253581</v>
      </c>
      <c r="E70" s="21">
        <f>FQ29</f>
        <v>4.57756314695709</v>
      </c>
      <c r="F70" s="21">
        <f>FQ37</f>
        <v>-0.4011480854086866</v>
      </c>
      <c r="G70" s="21">
        <f>FQ45</f>
        <v>-4.58134623734622</v>
      </c>
      <c r="H70" s="21">
        <f>FQ50</f>
        <v>0.3120700403474012</v>
      </c>
      <c r="I70" s="64">
        <f t="shared" si="90"/>
        <v>0.609101735677513</v>
      </c>
      <c r="N70" s="21"/>
      <c r="O70" s="21"/>
    </row>
    <row r="71" spans="1:15" ht="12.75">
      <c r="A71" s="27">
        <f t="shared" si="88"/>
        <v>15</v>
      </c>
      <c r="B71" s="25">
        <f t="shared" si="89"/>
        <v>0.5533971878474665</v>
      </c>
      <c r="C71" s="21">
        <f>GA16</f>
        <v>0.1604956090290702</v>
      </c>
      <c r="D71" s="21">
        <f>GA24</f>
        <v>-0.12095717883061288</v>
      </c>
      <c r="E71" s="21">
        <f>GA29</f>
        <v>4.574287924864364</v>
      </c>
      <c r="F71" s="21">
        <f>GA37</f>
        <v>-0.3923206823673837</v>
      </c>
      <c r="G71" s="21">
        <f>GA45</f>
        <v>-4.446401155751938</v>
      </c>
      <c r="H71" s="21">
        <f>GA50</f>
        <v>0.30226014633385195</v>
      </c>
      <c r="I71" s="64">
        <f t="shared" si="90"/>
        <v>0.5846457543726229</v>
      </c>
      <c r="N71" s="21"/>
      <c r="O71" s="21"/>
    </row>
    <row r="72" spans="1:15" ht="12.75">
      <c r="A72" s="27">
        <f t="shared" si="88"/>
        <v>16</v>
      </c>
      <c r="B72" s="25">
        <f t="shared" si="89"/>
        <v>0.5333018604386376</v>
      </c>
      <c r="C72" s="21">
        <f>GK16</f>
        <v>0.15366463569253938</v>
      </c>
      <c r="D72" s="21">
        <f>GK24</f>
        <v>-0.1154304187650529</v>
      </c>
      <c r="E72" s="21">
        <f>GK29</f>
        <v>4.5615123434132485</v>
      </c>
      <c r="F72" s="21">
        <f>GK37</f>
        <v>-0.38262019083577364</v>
      </c>
      <c r="G72" s="21">
        <f>GK45</f>
        <v>-4.3175414680809405</v>
      </c>
      <c r="H72" s="21">
        <f>GK50</f>
        <v>0.2925703552323537</v>
      </c>
      <c r="I72" s="64">
        <f t="shared" si="90"/>
        <v>0.5606701203257427</v>
      </c>
      <c r="N72" s="21"/>
      <c r="O72" s="21"/>
    </row>
    <row r="73" spans="1:15" ht="12.75">
      <c r="A73" s="27">
        <f t="shared" si="88"/>
        <v>17</v>
      </c>
      <c r="B73" s="25">
        <f t="shared" si="89"/>
        <v>0.5134693672990871</v>
      </c>
      <c r="C73" s="21">
        <f>GU16</f>
        <v>0.14714179449744216</v>
      </c>
      <c r="D73" s="21">
        <f>GU24</f>
        <v>-0.11027398600432133</v>
      </c>
      <c r="E73" s="21">
        <f>GU29</f>
        <v>4.541126743131475</v>
      </c>
      <c r="F73" s="21">
        <f>GU37</f>
        <v>-0.37237992655551583</v>
      </c>
      <c r="G73" s="21">
        <f>GU45</f>
        <v>-4.194434651181971</v>
      </c>
      <c r="H73" s="21">
        <f>GU50</f>
        <v>0.28306589349116773</v>
      </c>
      <c r="I73" s="64">
        <f t="shared" si="90"/>
        <v>0.5374857615726971</v>
      </c>
      <c r="N73" s="21"/>
      <c r="O73" s="21"/>
    </row>
    <row r="74" spans="1:15" ht="12.75">
      <c r="A74" s="27">
        <f t="shared" si="88"/>
        <v>18</v>
      </c>
      <c r="B74" s="25">
        <f t="shared" si="89"/>
        <v>0.49414220949613397</v>
      </c>
      <c r="C74" s="21">
        <f>HE16</f>
        <v>0.14094625221279494</v>
      </c>
      <c r="D74" s="21">
        <f>HE24</f>
        <v>-0.10545835736790092</v>
      </c>
      <c r="E74" s="21">
        <f>HE29</f>
        <v>4.514608367045076</v>
      </c>
      <c r="F74" s="21">
        <f>HE37</f>
        <v>-0.36185195217518906</v>
      </c>
      <c r="G74" s="21">
        <f>HE45</f>
        <v>-4.076758357112457</v>
      </c>
      <c r="H74" s="21">
        <f>HE50</f>
        <v>0.27379471693903984</v>
      </c>
      <c r="I74" s="64">
        <f t="shared" si="90"/>
        <v>0.515267933591506</v>
      </c>
      <c r="N74" s="21"/>
      <c r="O74" s="21"/>
    </row>
    <row r="75" spans="1:15" ht="12.75">
      <c r="A75" s="27">
        <f t="shared" si="88"/>
        <v>19</v>
      </c>
      <c r="B75" s="25">
        <f t="shared" si="89"/>
        <v>0.475469329371655</v>
      </c>
      <c r="C75" s="21">
        <f>HO16</f>
        <v>0.13508173759346184</v>
      </c>
      <c r="D75" s="21">
        <f>HO24</f>
        <v>-0.10095616823082963</v>
      </c>
      <c r="E75" s="21">
        <f>HO29</f>
        <v>4.483121648107352</v>
      </c>
      <c r="F75" s="21">
        <f>HO37</f>
        <v>-0.35122446996438905</v>
      </c>
      <c r="G75" s="21">
        <f>HO45</f>
        <v>-3.964203578978847</v>
      </c>
      <c r="H75" s="21">
        <f>HO50</f>
        <v>0.2647906759978724</v>
      </c>
      <c r="I75" s="64">
        <f t="shared" si="90"/>
        <v>0.4941025784668375</v>
      </c>
      <c r="N75" s="21"/>
      <c r="O75" s="21"/>
    </row>
    <row r="76" spans="1:15" ht="12.75">
      <c r="A76" s="27">
        <f t="shared" si="88"/>
        <v>20</v>
      </c>
      <c r="B76" s="25">
        <f t="shared" si="89"/>
        <v>0.4575352710883924</v>
      </c>
      <c r="C76" s="21">
        <f>HY16</f>
        <v>0.12954227389158315</v>
      </c>
      <c r="D76" s="21">
        <f>HY24</f>
        <v>-0.09674220421883284</v>
      </c>
      <c r="E76" s="21">
        <f>HY29</f>
        <v>4.447592398721672</v>
      </c>
      <c r="F76" s="21">
        <f>HY37</f>
        <v>-0.3406360575427011</v>
      </c>
      <c r="G76" s="21">
        <f>HY45</f>
        <v>-3.85647651166678</v>
      </c>
      <c r="H76" s="21">
        <f>HY50</f>
        <v>0.2560763119199092</v>
      </c>
      <c r="I76" s="64">
        <f t="shared" si="90"/>
        <v>0.474017586992367</v>
      </c>
      <c r="N76" s="21"/>
      <c r="O76" s="21"/>
    </row>
    <row r="77" spans="14:15" ht="12.75">
      <c r="N77" s="21"/>
      <c r="O77" s="21"/>
    </row>
    <row r="78" spans="1:9" ht="15" thickBot="1">
      <c r="A78" s="29" t="s">
        <v>23</v>
      </c>
      <c r="B78" s="28" t="s">
        <v>40</v>
      </c>
      <c r="C78" s="20" t="s">
        <v>41</v>
      </c>
      <c r="D78" s="20" t="s">
        <v>42</v>
      </c>
      <c r="E78" s="20" t="s">
        <v>43</v>
      </c>
      <c r="F78" s="20" t="s">
        <v>44</v>
      </c>
      <c r="G78" s="20" t="s">
        <v>45</v>
      </c>
      <c r="H78" s="20" t="s">
        <v>46</v>
      </c>
      <c r="I78" s="28" t="s">
        <v>77</v>
      </c>
    </row>
    <row r="79" spans="1:9" ht="12.75">
      <c r="A79" s="27">
        <f aca="true" t="shared" si="91" ref="A79:A99">+A10</f>
        <v>0</v>
      </c>
      <c r="B79" s="26">
        <f aca="true" t="shared" si="92" ref="B79:B99">+$H$7*C79+(1-2*$B$4)*$H$7*D79+$B$6*E79+$B$7*F79+(1-2*$B$4)*$B$6*G79+(1-2*$B$4)*$B$7*H79</f>
        <v>0.5459829045398935</v>
      </c>
      <c r="C79" s="21">
        <f>+AG17</f>
        <v>0</v>
      </c>
      <c r="D79" s="21">
        <f>+AG25</f>
        <v>0.26546329615487496</v>
      </c>
      <c r="E79" s="21">
        <f>+AG30</f>
        <v>0</v>
      </c>
      <c r="F79" s="21">
        <f>+AG38</f>
        <v>0</v>
      </c>
      <c r="G79" s="21">
        <f>+AG46</f>
        <v>7.205941580024317</v>
      </c>
      <c r="H79" s="21">
        <f>+AG51</f>
        <v>-0.38458043555782245</v>
      </c>
      <c r="I79" s="64">
        <f aca="true" t="shared" si="93" ref="I79:I99">+$B$5*C79+(1-2*$B$4)*$B$5*D79</f>
        <v>0.6365809841793899</v>
      </c>
    </row>
    <row r="80" spans="1:9" ht="12.75">
      <c r="A80" s="27">
        <f t="shared" si="91"/>
        <v>1</v>
      </c>
      <c r="B80" s="25">
        <f t="shared" si="92"/>
        <v>0.533292923581096</v>
      </c>
      <c r="C80" s="21">
        <f>+AQ17</f>
        <v>0.009029526887392836</v>
      </c>
      <c r="D80" s="21">
        <f>AQ25</f>
        <v>0.2306016395726648</v>
      </c>
      <c r="E80" s="21">
        <f>AQ30</f>
        <v>0.09713784172687788</v>
      </c>
      <c r="F80" s="21">
        <f>AQ38</f>
        <v>-0.0412824037773185</v>
      </c>
      <c r="G80" s="21">
        <f>AQ46</f>
        <v>6.6604644080714515</v>
      </c>
      <c r="H80" s="21">
        <f>AQ51</f>
        <v>-0.3463610950451988</v>
      </c>
      <c r="I80" s="64">
        <f t="shared" si="93"/>
        <v>0.602193653231541</v>
      </c>
    </row>
    <row r="81" spans="1:9" ht="12.75">
      <c r="A81" s="27">
        <f t="shared" si="91"/>
        <v>2</v>
      </c>
      <c r="B81" s="25">
        <f t="shared" si="92"/>
        <v>0.5182941950332207</v>
      </c>
      <c r="C81" s="22">
        <f>BA17</f>
        <v>0.017097068138038688</v>
      </c>
      <c r="D81" s="22">
        <f>BA25</f>
        <v>0.19734398284785426</v>
      </c>
      <c r="E81" s="22">
        <f>BA30</f>
        <v>0.1854191900938935</v>
      </c>
      <c r="F81" s="22">
        <f>BA38</f>
        <v>-0.07958755842619418</v>
      </c>
      <c r="G81" s="22">
        <f>BA46</f>
        <v>6.131079145924755</v>
      </c>
      <c r="H81" s="22">
        <f>BA51</f>
        <v>-0.3090143385695465</v>
      </c>
      <c r="I81" s="64">
        <f t="shared" si="93"/>
        <v>0.5664098922214652</v>
      </c>
    </row>
    <row r="82" spans="1:9" ht="12.75">
      <c r="A82" s="27">
        <f t="shared" si="91"/>
        <v>3</v>
      </c>
      <c r="B82" s="25">
        <f t="shared" si="92"/>
        <v>0.4994064196341198</v>
      </c>
      <c r="C82" s="21">
        <f>BK17</f>
        <v>0.023518766398230816</v>
      </c>
      <c r="D82" s="21">
        <f>BK25</f>
        <v>0.1669333246482248</v>
      </c>
      <c r="E82" s="21">
        <f>BK30</f>
        <v>0.25836030218827966</v>
      </c>
      <c r="F82" s="21">
        <f>BK38</f>
        <v>-0.11249648449776058</v>
      </c>
      <c r="G82" s="21">
        <f>BK46</f>
        <v>5.6307117153612305</v>
      </c>
      <c r="H82" s="21">
        <f>BK51</f>
        <v>-0.2733133266982417</v>
      </c>
      <c r="I82" s="64">
        <f t="shared" si="93"/>
        <v>0.5284833893768008</v>
      </c>
    </row>
    <row r="83" spans="1:9" ht="12.75">
      <c r="A83" s="27">
        <f t="shared" si="91"/>
        <v>4</v>
      </c>
      <c r="B83" s="25">
        <f t="shared" si="92"/>
        <v>0.4761206665008806</v>
      </c>
      <c r="C83" s="21">
        <f>BU17</f>
        <v>0.02801487731306295</v>
      </c>
      <c r="D83" s="21">
        <f>BU25</f>
        <v>0.1400679974517951</v>
      </c>
      <c r="E83" s="21">
        <f>BU30</f>
        <v>0.31297937678772614</v>
      </c>
      <c r="F83" s="21">
        <f>BU38</f>
        <v>-0.13850971451474237</v>
      </c>
      <c r="G83" s="21">
        <f>BU46</f>
        <v>5.167422322653572</v>
      </c>
      <c r="H83" s="21">
        <f>BU51</f>
        <v>-0.23985847402586793</v>
      </c>
      <c r="I83" s="64">
        <f t="shared" si="93"/>
        <v>0.4885641392455976</v>
      </c>
    </row>
    <row r="84" spans="1:9" ht="12.75">
      <c r="A84" s="27">
        <f t="shared" si="91"/>
        <v>5</v>
      </c>
      <c r="B84" s="25">
        <f t="shared" si="92"/>
        <v>0.448885340133023</v>
      </c>
      <c r="C84" s="21">
        <f>CE17</f>
        <v>0.03066028112233556</v>
      </c>
      <c r="D84" s="21">
        <f>CE25</f>
        <v>0.1169305497188518</v>
      </c>
      <c r="E84" s="21">
        <f>CE30</f>
        <v>0.3494643069951838</v>
      </c>
      <c r="F84" s="21">
        <f>CE38</f>
        <v>-0.15712432578554414</v>
      </c>
      <c r="G84" s="21">
        <f>CE46</f>
        <v>4.744500044337091</v>
      </c>
      <c r="H84" s="21">
        <f>CE51</f>
        <v>-0.20904441543482336</v>
      </c>
      <c r="I84" s="64">
        <f t="shared" si="93"/>
        <v>0.44749799034253535</v>
      </c>
    </row>
    <row r="85" spans="1:9" ht="12.75">
      <c r="A85" s="27">
        <f t="shared" si="91"/>
        <v>6</v>
      </c>
      <c r="B85" s="25">
        <f t="shared" si="92"/>
        <v>0.41873924027996795</v>
      </c>
      <c r="C85" s="21">
        <f>CO17</f>
        <v>0.031744959624662075</v>
      </c>
      <c r="D85" s="21">
        <f>CO25</f>
        <v>0.09733933698384833</v>
      </c>
      <c r="E85" s="21">
        <f>CO30</f>
        <v>0.37004726224884843</v>
      </c>
      <c r="F85" s="21">
        <f>CO38</f>
        <v>-0.1686728465330656</v>
      </c>
      <c r="G85" s="21">
        <f>CO46</f>
        <v>4.361653607855979</v>
      </c>
      <c r="H85" s="21">
        <f>CO51</f>
        <v>-0.18106572190041634</v>
      </c>
      <c r="I85" s="64">
        <f t="shared" si="93"/>
        <v>0.4064297600416765</v>
      </c>
    </row>
    <row r="86" spans="1:9" ht="12.75">
      <c r="A86" s="27">
        <f t="shared" si="91"/>
        <v>7</v>
      </c>
      <c r="B86" s="25">
        <f t="shared" si="92"/>
        <v>0.3869293520965957</v>
      </c>
      <c r="C86" s="21">
        <f>CY17</f>
        <v>0.031636986534463896</v>
      </c>
      <c r="D86" s="21">
        <f>CY25</f>
        <v>0.08091665031899686</v>
      </c>
      <c r="E86" s="21">
        <f>CY30</f>
        <v>0.37784232977711013</v>
      </c>
      <c r="F86" s="21">
        <f>CY38</f>
        <v>-0.17404264976142608</v>
      </c>
      <c r="G86" s="21">
        <f>CY46</f>
        <v>4.016428831075806</v>
      </c>
      <c r="H86" s="21">
        <f>CY51</f>
        <v>-0.15594905522878966</v>
      </c>
      <c r="I86" s="64">
        <f t="shared" si="93"/>
        <v>0.3664597040777826</v>
      </c>
    </row>
    <row r="87" spans="1:9" ht="12.75">
      <c r="A87" s="27">
        <f t="shared" si="91"/>
        <v>8</v>
      </c>
      <c r="B87" s="25">
        <f t="shared" si="92"/>
        <v>0.35463913432196364</v>
      </c>
      <c r="C87" s="21">
        <f>DI17</f>
        <v>0.030691482063475193</v>
      </c>
      <c r="D87" s="21">
        <f>DI25</f>
        <v>0.06721614802746116</v>
      </c>
      <c r="E87" s="21">
        <f>DI30</f>
        <v>0.37602726066153874</v>
      </c>
      <c r="F87" s="21">
        <f>DI38</f>
        <v>-0.17438963615478786</v>
      </c>
      <c r="G87" s="21">
        <f>DI46</f>
        <v>3.7053509279246994</v>
      </c>
      <c r="H87" s="21">
        <f>DI51</f>
        <v>-0.13359680373688754</v>
      </c>
      <c r="I87" s="64">
        <f t="shared" si="93"/>
        <v>0.3284529002157916</v>
      </c>
    </row>
    <row r="88" spans="1:9" ht="12.75">
      <c r="A88" s="27">
        <f t="shared" si="91"/>
        <v>9</v>
      </c>
      <c r="B88" s="25">
        <f t="shared" si="92"/>
        <v>0.32284578186739715</v>
      </c>
      <c r="C88" s="21">
        <f>DS17</f>
        <v>0.029206856142920498</v>
      </c>
      <c r="D88" s="21">
        <f>DS25</f>
        <v>0.055799293710280404</v>
      </c>
      <c r="E88" s="21">
        <f>DS30</f>
        <v>0.3674089594120691</v>
      </c>
      <c r="F88" s="21">
        <f>DS38</f>
        <v>-0.17091366226594915</v>
      </c>
      <c r="G88" s="21">
        <f>DS46</f>
        <v>3.4246682118227714</v>
      </c>
      <c r="H88" s="21">
        <f>DS51</f>
        <v>-0.11383043864281517</v>
      </c>
      <c r="I88" s="64">
        <f t="shared" si="93"/>
        <v>0.2929840722961691</v>
      </c>
    </row>
    <row r="89" spans="1:9" ht="12.75">
      <c r="A89" s="27">
        <f t="shared" si="91"/>
        <v>10</v>
      </c>
      <c r="B89" s="25">
        <f t="shared" si="92"/>
        <v>0.2922747050289562</v>
      </c>
      <c r="C89" s="21">
        <f>EC17</f>
        <v>0.02741309625612374</v>
      </c>
      <c r="D89" s="21">
        <f>EC25</f>
        <v>0.046272293257303136</v>
      </c>
      <c r="E89" s="21">
        <f>EC30</f>
        <v>0.3542655554944669</v>
      </c>
      <c r="F89" s="21">
        <f>EC38</f>
        <v>-0.16471559697532365</v>
      </c>
      <c r="G89" s="21">
        <f>EC46</f>
        <v>3.170764142375722</v>
      </c>
      <c r="H89" s="21">
        <f>EC51</f>
        <v>-0.09642695749278539</v>
      </c>
      <c r="I89" s="64">
        <f t="shared" si="93"/>
        <v>0.2603623338268873</v>
      </c>
    </row>
    <row r="90" spans="1:9" ht="12.75">
      <c r="A90" s="27">
        <f t="shared" si="91"/>
        <v>11</v>
      </c>
      <c r="B90" s="25">
        <f t="shared" si="92"/>
        <v>0.26341138126425856</v>
      </c>
      <c r="C90" s="21">
        <f>EM17</f>
        <v>0.02547673453113434</v>
      </c>
      <c r="D90" s="21">
        <f>EM25</f>
        <v>0.038298610276619925</v>
      </c>
      <c r="E90" s="21">
        <f>EM30</f>
        <v>0.33834473911222507</v>
      </c>
      <c r="F90" s="21">
        <f>EM38</f>
        <v>-0.15672628630603122</v>
      </c>
      <c r="G90" s="21">
        <f>EM46</f>
        <v>2.9403488076173643</v>
      </c>
      <c r="H90" s="21">
        <f>EM51</f>
        <v>-0.08114614569316785</v>
      </c>
      <c r="I90" s="64">
        <f t="shared" si="93"/>
        <v>0.23068827063801667</v>
      </c>
    </row>
    <row r="91" spans="1:9" ht="12.75">
      <c r="A91" s="27">
        <f t="shared" si="91"/>
        <v>12</v>
      </c>
      <c r="B91" s="25">
        <f t="shared" si="92"/>
        <v>0.2365397676815001</v>
      </c>
      <c r="C91" s="21">
        <f>EW17</f>
        <v>0.02351222057957923</v>
      </c>
      <c r="D91" s="21">
        <f>EW25</f>
        <v>0.03159863999548324</v>
      </c>
      <c r="E91" s="21">
        <f>EW30</f>
        <v>0.3209324054903153</v>
      </c>
      <c r="F91" s="21">
        <f>EW38</f>
        <v>-0.14768652546369773</v>
      </c>
      <c r="G91" s="21">
        <f>EW46</f>
        <v>2.7305224644978843</v>
      </c>
      <c r="H91" s="21">
        <f>EW51</f>
        <v>-0.06774907885528828</v>
      </c>
      <c r="I91" s="64">
        <f t="shared" si="93"/>
        <v>0.2039151408678756</v>
      </c>
    </row>
    <row r="92" spans="1:9" ht="12.75">
      <c r="A92" s="27">
        <f t="shared" si="91"/>
        <v>13</v>
      </c>
      <c r="B92" s="25">
        <f t="shared" si="92"/>
        <v>0.21178810653823713</v>
      </c>
      <c r="C92" s="21">
        <f>FG17</f>
        <v>0.021594211947036646</v>
      </c>
      <c r="D92" s="21">
        <f>FG25</f>
        <v>0.025943720334311863</v>
      </c>
      <c r="E92" s="21">
        <f>FG30</f>
        <v>0.3029421221241449</v>
      </c>
      <c r="F92" s="21">
        <f>FG38</f>
        <v>-0.138157388992515</v>
      </c>
      <c r="G92" s="21">
        <f>FG46</f>
        <v>2.538772709207242</v>
      </c>
      <c r="H92" s="21">
        <f>FG51</f>
        <v>-0.056009495046140355</v>
      </c>
      <c r="I92" s="64">
        <f t="shared" si="93"/>
        <v>0.17990149647302953</v>
      </c>
    </row>
    <row r="93" spans="1:9" ht="12.75">
      <c r="A93" s="27">
        <f t="shared" si="91"/>
        <v>14</v>
      </c>
      <c r="B93" s="25">
        <f t="shared" si="92"/>
        <v>0.1891720451061054</v>
      </c>
      <c r="C93" s="21">
        <f>FQ17</f>
        <v>0.019768401003454672</v>
      </c>
      <c r="D93" s="21">
        <f>FQ25</f>
        <v>0.02114837279659494</v>
      </c>
      <c r="E93" s="21">
        <f>FQ30</f>
        <v>0.28500130386020517</v>
      </c>
      <c r="F93" s="21">
        <f>FQ38</f>
        <v>-0.12854521202251504</v>
      </c>
      <c r="G93" s="21">
        <f>FQ46</f>
        <v>2.3629415027858682</v>
      </c>
      <c r="H93" s="21">
        <f>FQ51</f>
        <v>-0.04571992368509072</v>
      </c>
      <c r="I93" s="64">
        <f t="shared" si="93"/>
        <v>0.1584515834350626</v>
      </c>
    </row>
    <row r="94" spans="1:9" ht="12.75">
      <c r="A94" s="27">
        <f t="shared" si="91"/>
        <v>15</v>
      </c>
      <c r="B94" s="25">
        <f t="shared" si="92"/>
        <v>0.16863081237006863</v>
      </c>
      <c r="C94" s="21">
        <f>GA17</f>
        <v>0.01806016533757972</v>
      </c>
      <c r="D94" s="21">
        <f>GA25</f>
        <v>0.0170626484932832</v>
      </c>
      <c r="E94" s="21">
        <f>GA30</f>
        <v>0.26752460138369966</v>
      </c>
      <c r="F94" s="21">
        <f>GA38</f>
        <v>-0.11913108366893857</v>
      </c>
      <c r="G94" s="21">
        <f>GA46</f>
        <v>2.201181621679668</v>
      </c>
      <c r="H94" s="21">
        <f>GA51</f>
        <v>-0.036694247140151307</v>
      </c>
      <c r="I94" s="64">
        <f t="shared" si="93"/>
        <v>0.13934413217670255</v>
      </c>
    </row>
    <row r="95" spans="1:9" ht="12.75">
      <c r="A95" s="27">
        <f t="shared" si="91"/>
        <v>16</v>
      </c>
      <c r="B95" s="25">
        <f t="shared" si="92"/>
        <v>0.1500554601267857</v>
      </c>
      <c r="C95" s="21">
        <f>GK17</f>
        <v>0.016481095162768168</v>
      </c>
      <c r="D95" s="21">
        <f>GK25</f>
        <v>0.013565349041842914</v>
      </c>
      <c r="E95" s="21">
        <f>GK30</f>
        <v>0.2507724057979447</v>
      </c>
      <c r="F95" s="21">
        <f>GK38</f>
        <v>-0.11009919450568627</v>
      </c>
      <c r="G95" s="21">
        <f>GK46</f>
        <v>2.0519122908217944</v>
      </c>
      <c r="H95" s="21">
        <f>GK51</f>
        <v>-0.02876800157402426</v>
      </c>
      <c r="I95" s="64">
        <f t="shared" si="93"/>
        <v>0.12235167563942581</v>
      </c>
    </row>
    <row r="96" spans="1:9" ht="12.75">
      <c r="A96" s="27">
        <f t="shared" si="91"/>
        <v>17</v>
      </c>
      <c r="B96" s="25">
        <f t="shared" si="92"/>
        <v>0.13330977287357423</v>
      </c>
      <c r="C96" s="21">
        <f>GU17</f>
        <v>0.015033735253770532</v>
      </c>
      <c r="D96" s="21">
        <f>GU25</f>
        <v>0.010558337702880298</v>
      </c>
      <c r="E96" s="21">
        <f>GU30</f>
        <v>0.23489563440351835</v>
      </c>
      <c r="F96" s="21">
        <f>GU38</f>
        <v>-0.10156141932487196</v>
      </c>
      <c r="G96" s="21">
        <f>GU46</f>
        <v>1.9137783654278042</v>
      </c>
      <c r="H96" s="21">
        <f>GU51</f>
        <v>-0.02179735468699414</v>
      </c>
      <c r="I96" s="64">
        <f t="shared" si="93"/>
        <v>0.10725275094455633</v>
      </c>
    </row>
    <row r="97" spans="1:9" ht="12.75">
      <c r="A97" s="27">
        <f t="shared" si="91"/>
        <v>18</v>
      </c>
      <c r="B97" s="25">
        <f t="shared" si="92"/>
        <v>0.11824507401718745</v>
      </c>
      <c r="C97" s="21">
        <f>HE17</f>
        <v>0.013714934288604774</v>
      </c>
      <c r="D97" s="21">
        <f>HE25</f>
        <v>0.007961904300920296</v>
      </c>
      <c r="E97" s="21">
        <f>HE30</f>
        <v>0.21996909228921377</v>
      </c>
      <c r="F97" s="21">
        <f>HE38</f>
        <v>-0.09357733485890038</v>
      </c>
      <c r="G97" s="21">
        <f>HE46</f>
        <v>1.7856146283629521</v>
      </c>
      <c r="H97" s="21">
        <f>HE51</f>
        <v>-0.01565739305794973</v>
      </c>
      <c r="I97" s="64">
        <f t="shared" si="93"/>
        <v>0.09383903838650287</v>
      </c>
    </row>
    <row r="98" spans="1:9" ht="12.75">
      <c r="A98" s="27">
        <f t="shared" si="91"/>
        <v>19</v>
      </c>
      <c r="B98" s="25">
        <f t="shared" si="92"/>
        <v>0.10471026539229095</v>
      </c>
      <c r="C98" s="21">
        <f>HO17</f>
        <v>0.012518155981485578</v>
      </c>
      <c r="D98" s="21">
        <f>HO25</f>
        <v>0.0057110504835803785</v>
      </c>
      <c r="E98" s="21">
        <f>HO30</f>
        <v>0.20601583550159835</v>
      </c>
      <c r="F98" s="21">
        <f>HO38</f>
        <v>-0.08616983260173545</v>
      </c>
      <c r="G98" s="21">
        <f>HO46</f>
        <v>1.6664154043146968</v>
      </c>
      <c r="H98" s="21">
        <f>HO51</f>
        <v>-0.010240123745875027</v>
      </c>
      <c r="I98" s="64">
        <f t="shared" si="93"/>
        <v>0.08191904915872214</v>
      </c>
    </row>
    <row r="99" spans="1:9" ht="12.75">
      <c r="A99" s="27">
        <f t="shared" si="91"/>
        <v>20</v>
      </c>
      <c r="B99" s="25">
        <f t="shared" si="92"/>
        <v>0.09255830892122108</v>
      </c>
      <c r="C99" s="21">
        <f>HY17</f>
        <v>0.011435039165015018</v>
      </c>
      <c r="D99" s="21">
        <f>HY25</f>
        <v>0.0037525388312894224</v>
      </c>
      <c r="E99" s="21">
        <f>HY30</f>
        <v>0.19302468590006847</v>
      </c>
      <c r="F99" s="21">
        <f>HY38</f>
        <v>-0.07933691206324044</v>
      </c>
      <c r="G99" s="21">
        <f>HY46</f>
        <v>1.5553090859502015</v>
      </c>
      <c r="H99" s="21">
        <f>HY51</f>
        <v>-0.005452434995502387</v>
      </c>
      <c r="I99" s="64">
        <f t="shared" si="93"/>
        <v>0.07131955156676388</v>
      </c>
    </row>
    <row r="101" spans="1:9" ht="15" thickBot="1">
      <c r="A101" s="29" t="s">
        <v>23</v>
      </c>
      <c r="B101" s="56" t="s">
        <v>95</v>
      </c>
      <c r="C101" s="105" t="s">
        <v>101</v>
      </c>
      <c r="D101" s="105" t="s">
        <v>102</v>
      </c>
      <c r="E101" s="105" t="s">
        <v>103</v>
      </c>
      <c r="F101" s="105" t="s">
        <v>104</v>
      </c>
      <c r="G101" s="105" t="s">
        <v>105</v>
      </c>
      <c r="H101" s="105" t="s">
        <v>106</v>
      </c>
      <c r="I101" s="56" t="s">
        <v>98</v>
      </c>
    </row>
    <row r="102" spans="1:9" ht="12.75">
      <c r="A102" s="27">
        <f aca="true" t="shared" si="94" ref="A102:A122">+A79</f>
        <v>0</v>
      </c>
      <c r="B102" s="26">
        <f aca="true" t="shared" si="95" ref="B102:B122">+$H$7*C102+(1-2*$B$4)*$H$7*D102+$B$6*E102+$B$7*F102+(1-2*$B$4)*$B$6*G102+(1-2*$B$4)*$B$7*H102</f>
        <v>0.3317854372637621</v>
      </c>
      <c r="C102" s="21">
        <f>+AG18</f>
        <v>0</v>
      </c>
      <c r="D102" s="21">
        <f>+AG26</f>
        <v>0.06401042509610384</v>
      </c>
      <c r="E102" s="21">
        <f>+AG31</f>
        <v>0</v>
      </c>
      <c r="F102" s="21">
        <f>+AG39</f>
        <v>0</v>
      </c>
      <c r="G102" s="21">
        <f>+AG47</f>
        <v>1.2010248080693078</v>
      </c>
      <c r="H102" s="21">
        <f>+AG52</f>
        <v>-1.0024332656669712</v>
      </c>
      <c r="I102" s="64">
        <f aca="true" t="shared" si="96" ref="I102:I122">+$B$5*C102+(1-2*$B$4)*$B$5*D102</f>
        <v>0.15349699938045697</v>
      </c>
    </row>
    <row r="103" spans="1:9" ht="12.75">
      <c r="A103" s="27">
        <f t="shared" si="94"/>
        <v>1</v>
      </c>
      <c r="B103" s="25">
        <f t="shared" si="95"/>
        <v>0.2303464113101774</v>
      </c>
      <c r="C103" s="21">
        <f>+AQ18</f>
        <v>-0.00548474331446835</v>
      </c>
      <c r="D103" s="21">
        <f>AQ26</f>
        <v>0.058483376779650854</v>
      </c>
      <c r="E103" s="21">
        <f>AQ31</f>
        <v>-0.07776561462355237</v>
      </c>
      <c r="F103" s="21">
        <f>AQ39</f>
        <v>0.09713784172687788</v>
      </c>
      <c r="G103" s="21">
        <f>AQ47</f>
        <v>1.1228025103130275</v>
      </c>
      <c r="H103" s="21">
        <f>AQ52</f>
        <v>-0.9042543610124236</v>
      </c>
      <c r="I103" s="64">
        <f t="shared" si="96"/>
        <v>0.1103512864537502</v>
      </c>
    </row>
    <row r="104" spans="1:9" ht="12.75">
      <c r="A104" s="27">
        <f t="shared" si="94"/>
        <v>2</v>
      </c>
      <c r="B104" s="25">
        <f t="shared" si="95"/>
        <v>0.13566950026058777</v>
      </c>
      <c r="C104" s="22">
        <f>BA18</f>
        <v>-0.010602862954176229</v>
      </c>
      <c r="D104" s="22">
        <f>BA26</f>
        <v>0.05308099436164337</v>
      </c>
      <c r="E104" s="22">
        <f>BA31</f>
        <v>-0.15155603737919307</v>
      </c>
      <c r="F104" s="22">
        <f>BA39</f>
        <v>0.1854191900938935</v>
      </c>
      <c r="G104" s="22">
        <f>BA47</f>
        <v>1.0459287801880954</v>
      </c>
      <c r="H104" s="22">
        <f>BA52</f>
        <v>-0.8091165262545204</v>
      </c>
      <c r="I104" s="64">
        <f t="shared" si="96"/>
        <v>0.06950262137896032</v>
      </c>
    </row>
    <row r="105" spans="1:9" ht="12.75">
      <c r="A105" s="27">
        <f t="shared" si="94"/>
        <v>3</v>
      </c>
      <c r="B105" s="25">
        <f t="shared" si="95"/>
        <v>0.05292496793726165</v>
      </c>
      <c r="C105" s="21">
        <f>BK18</f>
        <v>-0.015056103887923009</v>
      </c>
      <c r="D105" s="21">
        <f>BK26</f>
        <v>0.047913740378662015</v>
      </c>
      <c r="E105" s="21">
        <f>BK31</f>
        <v>-0.2180532326148056</v>
      </c>
      <c r="F105" s="21">
        <f>BK39</f>
        <v>0.25836030218827966</v>
      </c>
      <c r="G105" s="21">
        <f>BK47</f>
        <v>0.9716160228312869</v>
      </c>
      <c r="H105" s="21">
        <f>BK52</f>
        <v>-0.7195574936844673</v>
      </c>
      <c r="I105" s="64">
        <f t="shared" si="96"/>
        <v>0.03284138323885109</v>
      </c>
    </row>
    <row r="106" spans="1:9" ht="12.75">
      <c r="A106" s="27">
        <f t="shared" si="94"/>
        <v>4</v>
      </c>
      <c r="B106" s="25">
        <f t="shared" si="95"/>
        <v>-0.01513236546137861</v>
      </c>
      <c r="C106" s="21">
        <f>BU18</f>
        <v>-0.01865840470721043</v>
      </c>
      <c r="D106" s="21">
        <f>BU26</f>
        <v>0.04306739935305208</v>
      </c>
      <c r="E106" s="21">
        <f>BU31</f>
        <v>-0.2750329886863705</v>
      </c>
      <c r="F106" s="21">
        <f>BU39</f>
        <v>0.31297937678772614</v>
      </c>
      <c r="G106" s="21">
        <f>BU47</f>
        <v>0.9008377209524778</v>
      </c>
      <c r="H106" s="21">
        <f>BU52</f>
        <v>-0.6373040065925507</v>
      </c>
      <c r="I106" s="64">
        <f t="shared" si="96"/>
        <v>0.0015873179943220184</v>
      </c>
    </row>
    <row r="107" spans="1:9" ht="12.75">
      <c r="A107" s="27">
        <f t="shared" si="94"/>
        <v>5</v>
      </c>
      <c r="B107" s="25">
        <f t="shared" si="95"/>
        <v>-0.0680501699573986</v>
      </c>
      <c r="C107" s="21">
        <f>CE18</f>
        <v>-0.02134463848544755</v>
      </c>
      <c r="D107" s="21">
        <f>CE26</f>
        <v>0.038598358678291</v>
      </c>
      <c r="E107" s="21">
        <f>CE31</f>
        <v>-0.3214811659984997</v>
      </c>
      <c r="F107" s="21">
        <f>CE39</f>
        <v>0.3494643069951838</v>
      </c>
      <c r="G107" s="21">
        <f>CE47</f>
        <v>0.8342778707604965</v>
      </c>
      <c r="H107" s="21">
        <f>CE52</f>
        <v>-0.5632243553401882</v>
      </c>
      <c r="I107" s="64">
        <f t="shared" si="96"/>
        <v>-0.02376941563514734</v>
      </c>
    </row>
    <row r="108" spans="1:9" ht="12.75">
      <c r="A108" s="27">
        <f t="shared" si="94"/>
        <v>6</v>
      </c>
      <c r="B108" s="25">
        <f t="shared" si="95"/>
        <v>-0.1070034757894137</v>
      </c>
      <c r="C108" s="21">
        <f>CO18</f>
        <v>-0.023150464296873757</v>
      </c>
      <c r="D108" s="21">
        <f>CO26</f>
        <v>0.034534425153598634</v>
      </c>
      <c r="E108" s="21">
        <f>CO31</f>
        <v>-0.35743641711099455</v>
      </c>
      <c r="F108" s="21">
        <f>CO39</f>
        <v>0.37004726224884843</v>
      </c>
      <c r="G108" s="21">
        <f>CO47</f>
        <v>0.772331839473503</v>
      </c>
      <c r="H108" s="21">
        <f>CO52</f>
        <v>-0.49747117450321565</v>
      </c>
      <c r="I108" s="64">
        <f t="shared" si="96"/>
        <v>-0.043356478899632456</v>
      </c>
    </row>
    <row r="109" spans="1:9" ht="12.75">
      <c r="A109" s="27">
        <f t="shared" si="94"/>
        <v>7</v>
      </c>
      <c r="B109" s="25">
        <f t="shared" si="95"/>
        <v>-0.13402279711334186</v>
      </c>
      <c r="C109" s="21">
        <f>CY18</f>
        <v>-0.024178211923296923</v>
      </c>
      <c r="D109" s="21">
        <f>CY26</f>
        <v>0.03087941850904134</v>
      </c>
      <c r="E109" s="21">
        <f>CY31</f>
        <v>-0.383687529963948</v>
      </c>
      <c r="F109" s="21">
        <f>CY39</f>
        <v>0.37784232977711013</v>
      </c>
      <c r="G109" s="21">
        <f>CY47</f>
        <v>0.7151439718615821</v>
      </c>
      <c r="H109" s="21">
        <f>CY52</f>
        <v>-0.43969943410691903</v>
      </c>
      <c r="I109" s="64">
        <f t="shared" si="96"/>
        <v>-0.057722409397287094</v>
      </c>
    </row>
    <row r="110" spans="1:9" ht="12.75">
      <c r="A110" s="27">
        <f t="shared" si="94"/>
        <v>8</v>
      </c>
      <c r="B110" s="25">
        <f t="shared" si="95"/>
        <v>-0.15139339366899396</v>
      </c>
      <c r="C110" s="21">
        <f>DI18</f>
        <v>-0.02456266349115707</v>
      </c>
      <c r="D110" s="21">
        <f>DI26</f>
        <v>0.027619405065282362</v>
      </c>
      <c r="E110" s="21">
        <f>DI31</f>
        <v>-0.4014508118053402</v>
      </c>
      <c r="F110" s="21">
        <f>DI39</f>
        <v>0.37602726066153874</v>
      </c>
      <c r="G110" s="21">
        <f>DI47</f>
        <v>0.662663177620574</v>
      </c>
      <c r="H110" s="21">
        <f>DI52</f>
        <v>-0.3892737793108412</v>
      </c>
      <c r="I110" s="64">
        <f t="shared" si="96"/>
        <v>-0.0676351826802589</v>
      </c>
    </row>
    <row r="111" spans="1:9" ht="12.75">
      <c r="A111" s="27">
        <f t="shared" si="94"/>
        <v>9</v>
      </c>
      <c r="B111" s="25">
        <f t="shared" si="95"/>
        <v>-0.16128787276930484</v>
      </c>
      <c r="C111" s="21">
        <f>DS18</f>
        <v>-0.024444600107114873</v>
      </c>
      <c r="D111" s="21">
        <f>DS26</f>
        <v>0.02472889149493038</v>
      </c>
      <c r="E111" s="21">
        <f>DS31</f>
        <v>-0.4121045623858337</v>
      </c>
      <c r="F111" s="21">
        <f>DS39</f>
        <v>0.3674089594120691</v>
      </c>
      <c r="G111" s="21">
        <f>DS47</f>
        <v>0.6147010228143215</v>
      </c>
      <c r="H111" s="21">
        <f>DS52</f>
        <v>-0.3454271088256566</v>
      </c>
      <c r="I111" s="64">
        <f t="shared" si="96"/>
        <v>-0.073923188778933</v>
      </c>
    </row>
    <row r="112" spans="1:9" ht="12.75">
      <c r="A112" s="27">
        <f t="shared" si="94"/>
        <v>10</v>
      </c>
      <c r="B112" s="25">
        <f t="shared" si="95"/>
        <v>-0.16558928994014377</v>
      </c>
      <c r="C112" s="21">
        <f>EC18</f>
        <v>-0.023954153448365524</v>
      </c>
      <c r="D112" s="21">
        <f>EC26</f>
        <v>0.022176031017799976</v>
      </c>
      <c r="E112" s="21">
        <f>EC31</f>
        <v>-0.41700693127089467</v>
      </c>
      <c r="F112" s="21">
        <f>EC39</f>
        <v>0.3542655554944669</v>
      </c>
      <c r="G112" s="21">
        <f>EC47</f>
        <v>0.5709829180303955</v>
      </c>
      <c r="H112" s="21">
        <f>EC52</f>
        <v>-0.3073656909963507</v>
      </c>
      <c r="I112" s="64">
        <f t="shared" si="96"/>
        <v>-0.07737201391290775</v>
      </c>
    </row>
    <row r="113" spans="1:9" ht="12.75">
      <c r="A113" s="27">
        <f t="shared" si="94"/>
        <v>11</v>
      </c>
      <c r="B113" s="25">
        <f t="shared" si="95"/>
        <v>-0.1658374255807514</v>
      </c>
      <c r="C113" s="21">
        <f>EM18</f>
        <v>-0.02320256647860869</v>
      </c>
      <c r="D113" s="21">
        <f>EM26</f>
        <v>0.01992651789703714</v>
      </c>
      <c r="E113" s="21">
        <f>EM31</f>
        <v>-0.41739103779675873</v>
      </c>
      <c r="F113" s="21">
        <f>EM39</f>
        <v>0.33834473911222507</v>
      </c>
      <c r="G113" s="21">
        <f>EM47</f>
        <v>0.5311884880888211</v>
      </c>
      <c r="H113" s="21">
        <f>EM52</f>
        <v>-0.2743308793673405</v>
      </c>
      <c r="I113" s="64">
        <f t="shared" si="96"/>
        <v>-0.07867019739132232</v>
      </c>
    </row>
    <row r="114" spans="1:9" ht="12.75">
      <c r="A114" s="27">
        <f t="shared" si="94"/>
        <v>12</v>
      </c>
      <c r="B114" s="25">
        <f t="shared" si="95"/>
        <v>-0.16324214081206323</v>
      </c>
      <c r="C114" s="21">
        <f>EW18</f>
        <v>-0.02227979742142385</v>
      </c>
      <c r="D114" s="21">
        <f>EW26</f>
        <v>0.017946230622924695</v>
      </c>
      <c r="E114" s="21">
        <f>EW31</f>
        <v>-0.414317982391249</v>
      </c>
      <c r="F114" s="21">
        <f>EW39</f>
        <v>0.3209324054903153</v>
      </c>
      <c r="G114" s="21">
        <f>EW47</f>
        <v>0.49498083079724275</v>
      </c>
      <c r="H114" s="21">
        <f>EW52</f>
        <v>-0.24563051329579774</v>
      </c>
      <c r="I114" s="64">
        <f t="shared" si="96"/>
        <v>-0.07838983491298657</v>
      </c>
    </row>
    <row r="115" spans="1:9" ht="12.75">
      <c r="A115" s="27">
        <f t="shared" si="94"/>
        <v>13</v>
      </c>
      <c r="B115" s="25">
        <f t="shared" si="95"/>
        <v>-0.15872665981488782</v>
      </c>
      <c r="C115" s="21">
        <f>FG18</f>
        <v>-0.021255547867730942</v>
      </c>
      <c r="D115" s="21">
        <f>FG26</f>
        <v>0.016202856511989647</v>
      </c>
      <c r="E115" s="21">
        <f>FG31</f>
        <v>-0.4086672462675085</v>
      </c>
      <c r="F115" s="21">
        <f>FG39</f>
        <v>0.3029421221241449</v>
      </c>
      <c r="G115" s="21">
        <f>FG47</f>
        <v>0.4620261963308824</v>
      </c>
      <c r="H115" s="21">
        <f>FG52</f>
        <v>-0.2206511395767447</v>
      </c>
      <c r="I115" s="64">
        <f t="shared" si="96"/>
        <v>-0.07698828596338245</v>
      </c>
    </row>
    <row r="116" spans="1:9" ht="12.75">
      <c r="A116" s="27">
        <f t="shared" si="94"/>
        <v>14</v>
      </c>
      <c r="B116" s="25">
        <f t="shared" si="95"/>
        <v>-0.15297943928967683</v>
      </c>
      <c r="C116" s="21">
        <f>FQ18</f>
        <v>-0.020181930114422545</v>
      </c>
      <c r="D116" s="21">
        <f>FQ26</f>
        <v>0.014666767255710072</v>
      </c>
      <c r="E116" s="21">
        <f>FQ31</f>
        <v>-0.4011480854086866</v>
      </c>
      <c r="F116" s="21">
        <f>FQ39</f>
        <v>0.28500130386020517</v>
      </c>
      <c r="G116" s="21">
        <f>FQ47</f>
        <v>0.43200621313854676</v>
      </c>
      <c r="H116" s="21">
        <f>FQ52</f>
        <v>-0.19885906864532144</v>
      </c>
      <c r="I116" s="64">
        <f t="shared" si="96"/>
        <v>-0.07482061124441011</v>
      </c>
    </row>
    <row r="117" spans="1:9" ht="12.75">
      <c r="A117" s="27">
        <f t="shared" si="94"/>
        <v>15</v>
      </c>
      <c r="B117" s="25">
        <f t="shared" si="95"/>
        <v>-0.14650385889268333</v>
      </c>
      <c r="C117" s="21">
        <f>GA18</f>
        <v>-0.019096647594905654</v>
      </c>
      <c r="D117" s="21">
        <f>GA26</f>
        <v>0.01331138485507144</v>
      </c>
      <c r="E117" s="21">
        <f>GA31</f>
        <v>-0.3923206823673837</v>
      </c>
      <c r="F117" s="21">
        <f>GA39</f>
        <v>0.26752460138369966</v>
      </c>
      <c r="G117" s="21">
        <f>GA47</f>
        <v>0.4046247140604132</v>
      </c>
      <c r="H117" s="21">
        <f>GA52</f>
        <v>-0.17979551327695306</v>
      </c>
      <c r="I117" s="64">
        <f t="shared" si="96"/>
        <v>-0.07215602850977451</v>
      </c>
    </row>
    <row r="118" spans="1:9" ht="12.75">
      <c r="A118" s="27">
        <f t="shared" si="94"/>
        <v>16</v>
      </c>
      <c r="B118" s="25">
        <f t="shared" si="95"/>
        <v>-0.1396612098659408</v>
      </c>
      <c r="C118" s="21">
        <f>GK18</f>
        <v>-0.018026070251739062</v>
      </c>
      <c r="D118" s="21">
        <f>GK26</f>
        <v>0.01211322459100725</v>
      </c>
      <c r="E118" s="21">
        <f>GK31</f>
        <v>-0.38262019083577364</v>
      </c>
      <c r="F118" s="21">
        <f>GK39</f>
        <v>0.2507724057979447</v>
      </c>
      <c r="G118" s="21">
        <f>GK47</f>
        <v>0.37961086717754805</v>
      </c>
      <c r="H118" s="21">
        <f>GK52</f>
        <v>-0.1630690281283193</v>
      </c>
      <c r="I118" s="64">
        <f t="shared" si="96"/>
        <v>-0.0691945703027425</v>
      </c>
    </row>
    <row r="119" spans="1:9" ht="12.75">
      <c r="A119" s="27">
        <f t="shared" si="94"/>
        <v>17</v>
      </c>
      <c r="B119" s="25">
        <f t="shared" si="95"/>
        <v>-0.1327058010079147</v>
      </c>
      <c r="C119" s="21">
        <f>GU18</f>
        <v>-0.016987921139961528</v>
      </c>
      <c r="D119" s="21">
        <f>GU26</f>
        <v>0.011051748980320063</v>
      </c>
      <c r="E119" s="21">
        <f>GU31</f>
        <v>-0.37237992655551583</v>
      </c>
      <c r="F119" s="21">
        <f>GU39</f>
        <v>0.23489563440351835</v>
      </c>
      <c r="G119" s="21">
        <f>GU47</f>
        <v>0.35671990800552317</v>
      </c>
      <c r="H119" s="21">
        <f>GU52</f>
        <v>-0.14834711349498295</v>
      </c>
      <c r="I119" s="64">
        <f t="shared" si="96"/>
        <v>-0.06608207615798281</v>
      </c>
    </row>
    <row r="120" spans="1:9" ht="12.75">
      <c r="A120" s="27">
        <f t="shared" si="94"/>
        <v>18</v>
      </c>
      <c r="B120" s="25">
        <f t="shared" si="95"/>
        <v>-0.1258126024960037</v>
      </c>
      <c r="C120" s="21">
        <f>HE18</f>
        <v>-0.01599348630515544</v>
      </c>
      <c r="D120" s="21">
        <f>HE26</f>
        <v>0.010109123102994949</v>
      </c>
      <c r="E120" s="21">
        <f>HE31</f>
        <v>-0.36185195217518906</v>
      </c>
      <c r="F120" s="21">
        <f>HE39</f>
        <v>0.21996909228921377</v>
      </c>
      <c r="G120" s="21">
        <f>HE47</f>
        <v>0.3357324031099807</v>
      </c>
      <c r="H120" s="21">
        <f>HE52</f>
        <v>-0.13534799364073602</v>
      </c>
      <c r="I120" s="64">
        <f t="shared" si="96"/>
        <v>-0.06292282316211525</v>
      </c>
    </row>
    <row r="121" spans="1:9" ht="12.75">
      <c r="A121" s="27">
        <f t="shared" si="94"/>
        <v>19</v>
      </c>
      <c r="B121" s="25">
        <f t="shared" si="95"/>
        <v>-0.1190984856319255</v>
      </c>
      <c r="C121" s="21">
        <f>HO18</f>
        <v>-0.015049361828511364</v>
      </c>
      <c r="D121" s="21">
        <f>HO26</f>
        <v>0.009269929109820737</v>
      </c>
      <c r="E121" s="21">
        <f>HO31</f>
        <v>-0.35122446996438905</v>
      </c>
      <c r="F121" s="21">
        <f>HO39</f>
        <v>0.20601583550159835</v>
      </c>
      <c r="G121" s="21">
        <f>HO47</f>
        <v>0.3164526831052008</v>
      </c>
      <c r="H121" s="21">
        <f>HO52</f>
        <v>-0.12383306613011417</v>
      </c>
      <c r="I121" s="64">
        <f t="shared" si="96"/>
        <v>-0.0597897319600368</v>
      </c>
    </row>
    <row r="122" spans="1:9" ht="12.75">
      <c r="A122" s="27">
        <f t="shared" si="94"/>
        <v>20</v>
      </c>
      <c r="B122" s="25">
        <f t="shared" si="95"/>
        <v>-0.11263826081700726</v>
      </c>
      <c r="C122" s="21">
        <f>HY18</f>
        <v>-0.014158796740846427</v>
      </c>
      <c r="D122" s="21">
        <f>HY26</f>
        <v>0.008520874887991949</v>
      </c>
      <c r="E122" s="21">
        <f>HY31</f>
        <v>-0.3406360575427011</v>
      </c>
      <c r="F122" s="21">
        <f>HY39</f>
        <v>0.19302468590006847</v>
      </c>
      <c r="G122" s="21">
        <f>HY47</f>
        <v>0.29870686599856094</v>
      </c>
      <c r="H122" s="21">
        <f>HY52</f>
        <v>-0.11360022138200158</v>
      </c>
      <c r="I122" s="64">
        <f t="shared" si="96"/>
        <v>-0.05673238425620833</v>
      </c>
    </row>
    <row r="124" spans="1:8" ht="15" thickBot="1">
      <c r="A124" s="29" t="s">
        <v>23</v>
      </c>
      <c r="B124" s="28" t="s">
        <v>47</v>
      </c>
      <c r="C124" s="20" t="s">
        <v>48</v>
      </c>
      <c r="D124" s="20" t="s">
        <v>49</v>
      </c>
      <c r="E124" s="20" t="s">
        <v>50</v>
      </c>
      <c r="F124" s="6"/>
      <c r="G124" s="6"/>
      <c r="H124" s="6"/>
    </row>
    <row r="125" spans="1:5" ht="12.75">
      <c r="A125" s="27">
        <f aca="true" t="shared" si="97" ref="A125:A145">+A102</f>
        <v>0</v>
      </c>
      <c r="B125" s="26">
        <f aca="true" t="shared" si="98" ref="B125:B145">+$H$7*C125+$B$6*D125+$B$7*E125</f>
        <v>0</v>
      </c>
      <c r="C125" s="21">
        <f>+AG19</f>
        <v>0</v>
      </c>
      <c r="D125" s="21">
        <f>+AG32</f>
        <v>0</v>
      </c>
      <c r="E125" s="21">
        <f>+AG40</f>
        <v>0</v>
      </c>
    </row>
    <row r="126" spans="1:5" ht="12.75">
      <c r="A126" s="27">
        <f t="shared" si="97"/>
        <v>1</v>
      </c>
      <c r="B126" s="26">
        <f t="shared" si="98"/>
        <v>0.0022143214329448</v>
      </c>
      <c r="C126" s="21">
        <f>+AQ19</f>
        <v>0.0004999381207557882</v>
      </c>
      <c r="D126" s="21">
        <f>AQ32</f>
        <v>0.004923470881206649</v>
      </c>
      <c r="E126" s="21">
        <f>AQ40</f>
        <v>-0.00047913171191887324</v>
      </c>
    </row>
    <row r="127" spans="1:5" ht="12.75">
      <c r="A127" s="27">
        <f t="shared" si="97"/>
        <v>2</v>
      </c>
      <c r="B127" s="26">
        <f t="shared" si="98"/>
        <v>0.01644074958445342</v>
      </c>
      <c r="C127" s="22">
        <f>BA19</f>
        <v>0.003695945361594399</v>
      </c>
      <c r="D127" s="22">
        <f>BA32</f>
        <v>0.03674920550867356</v>
      </c>
      <c r="E127" s="22">
        <f>BA40</f>
        <v>-0.003683530812311094</v>
      </c>
    </row>
    <row r="128" spans="1:5" ht="12.75">
      <c r="A128" s="27">
        <f t="shared" si="97"/>
        <v>3</v>
      </c>
      <c r="B128" s="26">
        <f t="shared" si="98"/>
        <v>0.049389812910667616</v>
      </c>
      <c r="C128" s="21">
        <f>BK19</f>
        <v>0.01102795682817498</v>
      </c>
      <c r="D128" s="21">
        <f>BK32</f>
        <v>0.11133586232426361</v>
      </c>
      <c r="E128" s="21">
        <f>BK40</f>
        <v>-0.011658766878752903</v>
      </c>
    </row>
    <row r="129" spans="1:5" ht="12.75">
      <c r="A129" s="27">
        <f t="shared" si="97"/>
        <v>4</v>
      </c>
      <c r="B129" s="26">
        <f t="shared" si="98"/>
        <v>0.10087955132867357</v>
      </c>
      <c r="C129" s="21">
        <f>BU19</f>
        <v>0.022328686240447933</v>
      </c>
      <c r="D129" s="21">
        <f>BU32</f>
        <v>0.22996804705380822</v>
      </c>
      <c r="E129" s="21">
        <f>BU40</f>
        <v>-0.02536248135780851</v>
      </c>
    </row>
    <row r="130" spans="1:5" ht="12.75">
      <c r="A130" s="27">
        <f t="shared" si="97"/>
        <v>5</v>
      </c>
      <c r="B130" s="26">
        <f t="shared" si="98"/>
        <v>0.16591841802629184</v>
      </c>
      <c r="C130" s="21">
        <f>CE19</f>
        <v>0.03635449902780782</v>
      </c>
      <c r="D130" s="21">
        <f>CE32</f>
        <v>0.38338774304404066</v>
      </c>
      <c r="E130" s="21">
        <f>CE40</f>
        <v>-0.04463629373290196</v>
      </c>
    </row>
    <row r="131" spans="1:5" ht="12.75">
      <c r="A131" s="27">
        <f t="shared" si="97"/>
        <v>6</v>
      </c>
      <c r="B131" s="26">
        <f t="shared" si="98"/>
        <v>0.23788458741162316</v>
      </c>
      <c r="C131" s="21">
        <f>CO19</f>
        <v>0.05155616711081366</v>
      </c>
      <c r="D131" s="21">
        <f>CO32</f>
        <v>0.5582645593851613</v>
      </c>
      <c r="E131" s="21">
        <f>CO40</f>
        <v>-0.06847545464781851</v>
      </c>
    </row>
    <row r="132" spans="1:5" ht="12.75">
      <c r="A132" s="27">
        <f t="shared" si="97"/>
        <v>7</v>
      </c>
      <c r="B132" s="26">
        <f t="shared" si="98"/>
        <v>0.3108031313157512</v>
      </c>
      <c r="C132" s="21">
        <f>CY19</f>
        <v>0.0666057850704233</v>
      </c>
      <c r="D132" s="21">
        <f>CY32</f>
        <v>0.7420017719226698</v>
      </c>
      <c r="E132" s="21">
        <f>CY40</f>
        <v>-0.09542056057515831</v>
      </c>
    </row>
    <row r="133" spans="1:5" ht="12.75">
      <c r="A133" s="27">
        <f t="shared" si="97"/>
        <v>8</v>
      </c>
      <c r="B133" s="26">
        <f t="shared" si="98"/>
        <v>0.3803029223343802</v>
      </c>
      <c r="C133" s="21">
        <f>DI19</f>
        <v>0.08059349612157654</v>
      </c>
      <c r="D133" s="21">
        <f>DI32</f>
        <v>0.92490710093603</v>
      </c>
      <c r="E133" s="21">
        <f>DI40</f>
        <v>-0.12391722530830582</v>
      </c>
    </row>
    <row r="134" spans="1:5" ht="12.75">
      <c r="A134" s="27">
        <f t="shared" si="97"/>
        <v>9</v>
      </c>
      <c r="B134" s="26">
        <f t="shared" si="98"/>
        <v>0.4436809012573564</v>
      </c>
      <c r="C134" s="21">
        <f>DS19</f>
        <v>0.093012238329194</v>
      </c>
      <c r="D134" s="21">
        <f>DS32</f>
        <v>1.10051215394317</v>
      </c>
      <c r="E134" s="21">
        <f>DS40</f>
        <v>-0.15256511971408027</v>
      </c>
    </row>
    <row r="135" spans="1:5" ht="12.75">
      <c r="A135" s="27">
        <f t="shared" si="97"/>
        <v>10</v>
      </c>
      <c r="B135" s="26">
        <f t="shared" si="98"/>
        <v>0.4995785121715824</v>
      </c>
      <c r="C135" s="21">
        <f>EC19</f>
        <v>0.10365959202025367</v>
      </c>
      <c r="D135" s="21">
        <f>EC32</f>
        <v>1.2650426324540438</v>
      </c>
      <c r="E135" s="21">
        <f>EC40</f>
        <v>-0.180246247383161</v>
      </c>
    </row>
    <row r="136" spans="1:5" ht="12.75">
      <c r="A136" s="27">
        <f t="shared" si="97"/>
        <v>11</v>
      </c>
      <c r="B136" s="26">
        <f t="shared" si="98"/>
        <v>0.5475809531643517</v>
      </c>
      <c r="C136" s="21">
        <f>EM19</f>
        <v>0.11253198237656602</v>
      </c>
      <c r="D136" s="21">
        <f>EM32</f>
        <v>1.4166802117143504</v>
      </c>
      <c r="E136" s="21">
        <f>EM40</f>
        <v>-0.20615924555383205</v>
      </c>
    </row>
    <row r="137" spans="1:5" ht="12.75">
      <c r="A137" s="27">
        <f t="shared" si="97"/>
        <v>12</v>
      </c>
      <c r="B137" s="26">
        <f t="shared" si="98"/>
        <v>0.5878720540678842</v>
      </c>
      <c r="C137" s="21">
        <f>EW19</f>
        <v>0.11974029810407914</v>
      </c>
      <c r="D137" s="21">
        <f>EW32</f>
        <v>1.5549027447832016</v>
      </c>
      <c r="E137" s="21">
        <f>EW40</f>
        <v>-0.22979575311354344</v>
      </c>
    </row>
    <row r="138" spans="1:5" ht="12.75">
      <c r="A138" s="27">
        <f t="shared" si="97"/>
        <v>13</v>
      </c>
      <c r="B138" s="26">
        <f t="shared" si="98"/>
        <v>0.6209784868520709</v>
      </c>
      <c r="C138" s="21">
        <f>FG19</f>
        <v>0.12545160548273973</v>
      </c>
      <c r="D138" s="21">
        <f>FG32</f>
        <v>1.6799845050793123</v>
      </c>
      <c r="E138" s="21">
        <f>FG40</f>
        <v>-0.2508892903904981</v>
      </c>
    </row>
    <row r="139" spans="1:5" ht="12.75">
      <c r="A139" s="27">
        <f t="shared" si="97"/>
        <v>14</v>
      </c>
      <c r="B139" s="26">
        <f t="shared" si="98"/>
        <v>0.6475958790505398</v>
      </c>
      <c r="C139" s="21">
        <f>FQ19</f>
        <v>0.12985249437283095</v>
      </c>
      <c r="D139" s="21">
        <f>FQ32</f>
        <v>1.7926497528637588</v>
      </c>
      <c r="E139" s="21">
        <f>FQ40</f>
        <v>-0.26935705255571535</v>
      </c>
    </row>
    <row r="140" spans="1:5" ht="12.75">
      <c r="A140" s="27">
        <f t="shared" si="97"/>
        <v>15</v>
      </c>
      <c r="B140" s="26">
        <f t="shared" si="98"/>
        <v>0.6684778415214687</v>
      </c>
      <c r="C140" s="21">
        <f>GA19</f>
        <v>0.13312781664533913</v>
      </c>
      <c r="D140" s="21">
        <f>GA32</f>
        <v>1.893846075968749</v>
      </c>
      <c r="E140" s="21">
        <f>GA40</f>
        <v>-0.2852459315447587</v>
      </c>
    </row>
    <row r="141" spans="1:5" ht="12.75">
      <c r="A141" s="27">
        <f t="shared" si="97"/>
        <v>16</v>
      </c>
      <c r="B141" s="26">
        <f t="shared" si="98"/>
        <v>0.6843692771583485</v>
      </c>
      <c r="C141" s="21">
        <f>GK19</f>
        <v>0.13544947831432244</v>
      </c>
      <c r="D141" s="21">
        <f>GK32</f>
        <v>1.9846027825662453</v>
      </c>
      <c r="E141" s="21">
        <f>GK40</f>
        <v>-0.2986876756335499</v>
      </c>
    </row>
    <row r="142" spans="1:5" ht="12.75">
      <c r="A142" s="27">
        <f t="shared" si="97"/>
        <v>17</v>
      </c>
      <c r="B142" s="26">
        <f t="shared" si="98"/>
        <v>0.6959692251208527</v>
      </c>
      <c r="C142" s="21">
        <f>GU19</f>
        <v>0.1369714151531103</v>
      </c>
      <c r="D142" s="21">
        <f>GU32</f>
        <v>2.065946479727506</v>
      </c>
      <c r="E142" s="21">
        <f>GU40</f>
        <v>-0.3098642705321343</v>
      </c>
    </row>
    <row r="143" spans="1:5" ht="12.75">
      <c r="A143" s="27">
        <f t="shared" si="97"/>
        <v>18</v>
      </c>
      <c r="B143" s="26">
        <f t="shared" si="98"/>
        <v>0.7039126244677887</v>
      </c>
      <c r="C143" s="21">
        <f>HE19</f>
        <v>0.1378281726995422</v>
      </c>
      <c r="D143" s="21">
        <f>HE32</f>
        <v>2.138853726914226</v>
      </c>
      <c r="E143" s="21">
        <f>HE40</f>
        <v>-0.3189826846091941</v>
      </c>
    </row>
    <row r="144" spans="1:5" ht="12.75">
      <c r="A144" s="27">
        <f t="shared" si="97"/>
        <v>19</v>
      </c>
      <c r="B144" s="26">
        <f t="shared" si="98"/>
        <v>0.7087637427787978</v>
      </c>
      <c r="C144" s="21">
        <f>HO19</f>
        <v>0.13813545966680035</v>
      </c>
      <c r="D144" s="21">
        <f>HO32</f>
        <v>2.2042270403835014</v>
      </c>
      <c r="E144" s="21">
        <f>HO40</f>
        <v>-0.32625735418987306</v>
      </c>
    </row>
    <row r="145" spans="1:5" ht="12.75">
      <c r="A145" s="27">
        <f t="shared" si="97"/>
        <v>20</v>
      </c>
      <c r="B145" s="26">
        <f t="shared" si="98"/>
        <v>0.7110164788524621</v>
      </c>
      <c r="C145" s="21">
        <f>HY19</f>
        <v>0.13799168310603208</v>
      </c>
      <c r="D145" s="21">
        <f>HY32</f>
        <v>2.2628851925279925</v>
      </c>
      <c r="E145" s="21">
        <f>HY40</f>
        <v>-0.331898661167271</v>
      </c>
    </row>
    <row r="147" spans="1:9" ht="15" thickBot="1">
      <c r="A147" s="29" t="s">
        <v>23</v>
      </c>
      <c r="B147" s="56" t="s">
        <v>96</v>
      </c>
      <c r="C147" s="105" t="s">
        <v>107</v>
      </c>
      <c r="D147" s="105" t="s">
        <v>108</v>
      </c>
      <c r="E147" s="105" t="s">
        <v>109</v>
      </c>
      <c r="F147" s="56" t="s">
        <v>97</v>
      </c>
      <c r="G147" s="105" t="s">
        <v>110</v>
      </c>
      <c r="H147" s="105" t="s">
        <v>111</v>
      </c>
      <c r="I147" s="105" t="s">
        <v>112</v>
      </c>
    </row>
    <row r="148" spans="1:9" ht="12.75">
      <c r="A148" s="27">
        <f aca="true" t="shared" si="99" ref="A148:A168">+A125</f>
        <v>0</v>
      </c>
      <c r="B148" s="26">
        <f aca="true" t="shared" si="100" ref="B148:B168">+$H$7*C148+$B$6*D148+$B$7*E148</f>
        <v>0</v>
      </c>
      <c r="C148" s="21">
        <f>+AG20</f>
        <v>0</v>
      </c>
      <c r="D148" s="21">
        <f>+AG33</f>
        <v>0</v>
      </c>
      <c r="E148" s="21">
        <f>+AG41</f>
        <v>0</v>
      </c>
      <c r="F148" s="26">
        <f aca="true" t="shared" si="101" ref="F148:F168">+$H$7*G148+$B$6*H148+$B$7*I148</f>
        <v>0</v>
      </c>
      <c r="G148" s="21">
        <f>+AG21</f>
        <v>0</v>
      </c>
      <c r="H148" s="21">
        <f>+AG34</f>
        <v>0</v>
      </c>
      <c r="I148" s="21">
        <f>+AG42</f>
        <v>0</v>
      </c>
    </row>
    <row r="149" spans="1:9" ht="12.75">
      <c r="A149" s="27">
        <f t="shared" si="99"/>
        <v>1</v>
      </c>
      <c r="B149" s="26">
        <f t="shared" si="100"/>
        <v>-0.022190081638000438</v>
      </c>
      <c r="C149" s="21">
        <f>+AQ20</f>
        <v>-0.00492347088120665</v>
      </c>
      <c r="D149" s="21">
        <f>AQ33</f>
        <v>-0.056225022933005527</v>
      </c>
      <c r="E149" s="21">
        <f>AQ41</f>
        <v>0.00548474331446835</v>
      </c>
      <c r="F149" s="26">
        <f t="shared" si="101"/>
        <v>0.006407333705775949</v>
      </c>
      <c r="G149" s="21">
        <f>+AQ21</f>
        <v>0.00047913171191887324</v>
      </c>
      <c r="H149" s="21">
        <f>AQ34</f>
        <v>0.00548474331446835</v>
      </c>
      <c r="I149" s="21">
        <f>AQ42</f>
        <v>-0.009029526887392801</v>
      </c>
    </row>
    <row r="150" spans="1:9" ht="12.75">
      <c r="A150" s="27">
        <f t="shared" si="99"/>
        <v>2</v>
      </c>
      <c r="B150" s="26">
        <f t="shared" si="100"/>
        <v>-0.0831825438338065</v>
      </c>
      <c r="C150" s="22">
        <f>BA20</f>
        <v>-0.01837460275433678</v>
      </c>
      <c r="D150" s="22">
        <f>BA33</f>
        <v>-0.21278196077298392</v>
      </c>
      <c r="E150" s="22">
        <f>BA41</f>
        <v>0.021205725908352457</v>
      </c>
      <c r="F150" s="26">
        <f t="shared" si="101"/>
        <v>0.024372041492353124</v>
      </c>
      <c r="G150" s="22">
        <f>BA21</f>
        <v>0.001841765406155549</v>
      </c>
      <c r="H150" s="22">
        <f>BA34</f>
        <v>0.021205725908352457</v>
      </c>
      <c r="I150" s="22">
        <f>BA42</f>
        <v>-0.03419413627607741</v>
      </c>
    </row>
    <row r="151" spans="1:9" ht="12.75">
      <c r="A151" s="27">
        <f t="shared" si="99"/>
        <v>3</v>
      </c>
      <c r="B151" s="26">
        <f t="shared" si="100"/>
        <v>-0.16917637455883155</v>
      </c>
      <c r="C151" s="21">
        <f>BK20</f>
        <v>-0.03711195410808787</v>
      </c>
      <c r="D151" s="21">
        <f>BK33</f>
        <v>-0.43937161996597757</v>
      </c>
      <c r="E151" s="21">
        <f>BK41</f>
        <v>0.04516831166376903</v>
      </c>
      <c r="F151" s="26">
        <f t="shared" si="101"/>
        <v>0.05062885932103749</v>
      </c>
      <c r="G151" s="21">
        <f>BK21</f>
        <v>0.0038862556262509646</v>
      </c>
      <c r="H151" s="21">
        <f>BK34</f>
        <v>0.04516831166376903</v>
      </c>
      <c r="I151" s="21">
        <f>BK42</f>
        <v>-0.07055629919469236</v>
      </c>
    </row>
    <row r="152" spans="1:9" ht="12.75">
      <c r="A152" s="27">
        <f t="shared" si="99"/>
        <v>4</v>
      </c>
      <c r="B152" s="26">
        <f t="shared" si="100"/>
        <v>-0.2644102558800564</v>
      </c>
      <c r="C152" s="21">
        <f>BU20</f>
        <v>-0.057492011763452054</v>
      </c>
      <c r="D152" s="21">
        <f>BU33</f>
        <v>-0.7005794585486796</v>
      </c>
      <c r="E152" s="21">
        <f>BU41</f>
        <v>0.07463361882884172</v>
      </c>
      <c r="F152" s="26">
        <f t="shared" si="101"/>
        <v>0.08107520496696188</v>
      </c>
      <c r="G152" s="21">
        <f>BU21</f>
        <v>0.006340620339452128</v>
      </c>
      <c r="H152" s="21">
        <f>BU34</f>
        <v>0.07463361882884172</v>
      </c>
      <c r="I152" s="21">
        <f>BU42</f>
        <v>-0.11205950925225196</v>
      </c>
    </row>
    <row r="153" spans="1:9" ht="12.75">
      <c r="A153" s="27">
        <f t="shared" si="99"/>
        <v>5</v>
      </c>
      <c r="B153" s="26">
        <f t="shared" si="100"/>
        <v>-0.356237913218411</v>
      </c>
      <c r="C153" s="21">
        <f>CE20</f>
        <v>-0.07667754860880814</v>
      </c>
      <c r="D153" s="21">
        <f>CE33</f>
        <v>-0.9667590307285259</v>
      </c>
      <c r="E153" s="21">
        <f>CE41</f>
        <v>0.10672319242723771</v>
      </c>
      <c r="F153" s="26">
        <f t="shared" si="101"/>
        <v>0.11191337485483141</v>
      </c>
      <c r="G153" s="21">
        <f>CE21</f>
        <v>0.008927258746580395</v>
      </c>
      <c r="H153" s="21">
        <f>CE34</f>
        <v>0.10672319242723771</v>
      </c>
      <c r="I153" s="21">
        <f>CE42</f>
        <v>-0.1533014056116777</v>
      </c>
    </row>
    <row r="154" spans="1:9" ht="12.75">
      <c r="A154" s="27">
        <f t="shared" si="99"/>
        <v>6</v>
      </c>
      <c r="B154" s="26">
        <f t="shared" si="100"/>
        <v>-0.43697556115251907</v>
      </c>
      <c r="C154" s="21">
        <f>CO20</f>
        <v>-0.09304409323086021</v>
      </c>
      <c r="D154" s="21">
        <f>CO33</f>
        <v>-1.218389300660188</v>
      </c>
      <c r="E154" s="21">
        <f>CO41</f>
        <v>0.1389027857812426</v>
      </c>
      <c r="F154" s="26">
        <f t="shared" si="101"/>
        <v>0.14031455318380012</v>
      </c>
      <c r="G154" s="21">
        <f>CO21</f>
        <v>0.011412575774636422</v>
      </c>
      <c r="H154" s="21">
        <f>CO34</f>
        <v>0.1389027857812426</v>
      </c>
      <c r="I154" s="21">
        <f>CO42</f>
        <v>-0.1904697577479725</v>
      </c>
    </row>
    <row r="155" spans="1:9" ht="12.75">
      <c r="A155" s="27">
        <f t="shared" si="99"/>
        <v>7</v>
      </c>
      <c r="B155" s="26">
        <f t="shared" si="100"/>
        <v>-0.5033247416021887</v>
      </c>
      <c r="C155" s="21">
        <f>CY20</f>
        <v>-0.10600025313180998</v>
      </c>
      <c r="D155" s="21">
        <f>CY33</f>
        <v>-1.4453264749114023</v>
      </c>
      <c r="E155" s="21">
        <f>CY41</f>
        <v>0.1692474834630785</v>
      </c>
      <c r="F155" s="26">
        <f t="shared" si="101"/>
        <v>0.16457391205232014</v>
      </c>
      <c r="G155" s="21">
        <f>CY21</f>
        <v>0.013631508653594047</v>
      </c>
      <c r="H155" s="21">
        <f>CY34</f>
        <v>0.1692474834630785</v>
      </c>
      <c r="I155" s="21">
        <f>CY42</f>
        <v>-0.2214589057412473</v>
      </c>
    </row>
    <row r="156" spans="1:9" ht="12.75">
      <c r="A156" s="27">
        <f t="shared" si="99"/>
        <v>8</v>
      </c>
      <c r="B156" s="26">
        <f t="shared" si="100"/>
        <v>-0.554923535051793</v>
      </c>
      <c r="C156" s="21">
        <f>DI20</f>
        <v>-0.11561338761700375</v>
      </c>
      <c r="D156" s="21">
        <f>DI33</f>
        <v>-1.6440448212417178</v>
      </c>
      <c r="E156" s="21">
        <f>DI41</f>
        <v>0.19650130792925655</v>
      </c>
      <c r="F156" s="26">
        <f t="shared" si="101"/>
        <v>0.18395005824987665</v>
      </c>
      <c r="G156" s="21">
        <f>DI21</f>
        <v>0.015489653163538208</v>
      </c>
      <c r="H156" s="21">
        <f>DI34</f>
        <v>0.19650130792925655</v>
      </c>
      <c r="I156" s="21">
        <f>DI42</f>
        <v>-0.2455318565078015</v>
      </c>
    </row>
    <row r="157" spans="1:9" ht="12.75">
      <c r="A157" s="27">
        <f t="shared" si="99"/>
        <v>9</v>
      </c>
      <c r="B157" s="26">
        <f t="shared" si="100"/>
        <v>-0.5930032569348525</v>
      </c>
      <c r="C157" s="21">
        <f>DS20</f>
        <v>-0.12227912821590776</v>
      </c>
      <c r="D157" s="21">
        <f>DS33</f>
        <v>-1.8149138172200328</v>
      </c>
      <c r="E157" s="21">
        <f>DS41</f>
        <v>0.2200014009640338</v>
      </c>
      <c r="F157" s="26">
        <f t="shared" si="101"/>
        <v>0.19838998851765524</v>
      </c>
      <c r="G157" s="21">
        <f>DS21</f>
        <v>0.016951679968231142</v>
      </c>
      <c r="H157" s="21">
        <f>DS34</f>
        <v>0.2200014009640338</v>
      </c>
      <c r="I157" s="21">
        <f>DS42</f>
        <v>-0.2628617052862845</v>
      </c>
    </row>
    <row r="158" spans="1:9" ht="12.75">
      <c r="A158" s="27">
        <f t="shared" si="99"/>
        <v>10</v>
      </c>
      <c r="B158" s="26">
        <f t="shared" si="100"/>
        <v>-0.619462607061175</v>
      </c>
      <c r="C158" s="21">
        <f>EC20</f>
        <v>-0.1265042632454044</v>
      </c>
      <c r="D158" s="21">
        <f>EC33</f>
        <v>-1.9602343188020237</v>
      </c>
      <c r="E158" s="21">
        <f>EC41</f>
        <v>0.23954153448365542</v>
      </c>
      <c r="F158" s="26">
        <f t="shared" si="101"/>
        <v>0.20826274899696723</v>
      </c>
      <c r="G158" s="21">
        <f>EC21</f>
        <v>0.018024624738316102</v>
      </c>
      <c r="H158" s="21">
        <f>EC34</f>
        <v>0.23954153448365542</v>
      </c>
      <c r="I158" s="21">
        <f>EC42</f>
        <v>-0.2741309625612373</v>
      </c>
    </row>
    <row r="159" spans="1:9" ht="12.75">
      <c r="A159" s="27">
        <f t="shared" si="99"/>
        <v>11</v>
      </c>
      <c r="B159" s="26">
        <f t="shared" si="100"/>
        <v>-0.6363311007479554</v>
      </c>
      <c r="C159" s="21">
        <f>EM20</f>
        <v>-0.12878911015585004</v>
      </c>
      <c r="D159" s="21">
        <f>EM33</f>
        <v>-2.08303944493001</v>
      </c>
      <c r="E159" s="21">
        <f>EM41</f>
        <v>0.2552282312646956</v>
      </c>
      <c r="F159" s="26">
        <f t="shared" si="101"/>
        <v>0.21415195082466054</v>
      </c>
      <c r="G159" s="21">
        <f>EM21</f>
        <v>0.0187417495958029</v>
      </c>
      <c r="H159" s="21">
        <f>EM34</f>
        <v>0.2552282312646956</v>
      </c>
      <c r="I159" s="21">
        <f>EM42</f>
        <v>-0.28024407984247823</v>
      </c>
    </row>
    <row r="160" spans="1:9" ht="12.75">
      <c r="A160" s="27">
        <f t="shared" si="99"/>
        <v>12</v>
      </c>
      <c r="B160" s="26">
        <f t="shared" si="100"/>
        <v>-0.6455009380196803</v>
      </c>
      <c r="C160" s="21">
        <f>EW20</f>
        <v>-0.12957522873193347</v>
      </c>
      <c r="D160" s="21">
        <f>EW33</f>
        <v>-2.186445980272548</v>
      </c>
      <c r="E160" s="21">
        <f>EW41</f>
        <v>0.26735756905708646</v>
      </c>
      <c r="F160" s="26">
        <f t="shared" si="101"/>
        <v>0.21671442554401674</v>
      </c>
      <c r="G160" s="21">
        <f>EW21</f>
        <v>0.019149646092795295</v>
      </c>
      <c r="H160" s="21">
        <f>EW34</f>
        <v>0.26735756905708646</v>
      </c>
      <c r="I160" s="21">
        <f>EW42</f>
        <v>-0.2821466469549507</v>
      </c>
    </row>
    <row r="161" spans="1:9" ht="12.75">
      <c r="A161" s="27">
        <f t="shared" si="99"/>
        <v>13</v>
      </c>
      <c r="B161" s="26">
        <f t="shared" si="100"/>
        <v>-0.6486178915297344</v>
      </c>
      <c r="C161" s="21">
        <f>FG20</f>
        <v>-0.12922957731379325</v>
      </c>
      <c r="D161" s="21">
        <f>FG33</f>
        <v>-2.2733449878518903</v>
      </c>
      <c r="E161" s="21">
        <f>FG41</f>
        <v>0.27632212228050207</v>
      </c>
      <c r="F161" s="26">
        <f t="shared" si="101"/>
        <v>0.2165941235820819</v>
      </c>
      <c r="G161" s="21">
        <f>FG21</f>
        <v>0.01929917618388446</v>
      </c>
      <c r="H161" s="21">
        <f>FG34</f>
        <v>0.27632212228050207</v>
      </c>
      <c r="I161" s="21">
        <f>FG42</f>
        <v>-0.2807247553114766</v>
      </c>
    </row>
    <row r="162" spans="1:9" ht="12.75">
      <c r="A162" s="27">
        <f t="shared" si="99"/>
        <v>14</v>
      </c>
      <c r="B162" s="26">
        <f t="shared" si="100"/>
        <v>-0.6470568339303754</v>
      </c>
      <c r="C162" s="21">
        <f>FQ20</f>
        <v>-0.12804641091883995</v>
      </c>
      <c r="D162" s="21">
        <f>FQ33</f>
        <v>-2.3462819031400666</v>
      </c>
      <c r="E162" s="21">
        <f>FQ41</f>
        <v>0.28254702160191547</v>
      </c>
      <c r="F162" s="26">
        <f t="shared" si="101"/>
        <v>0.2143759754238308</v>
      </c>
      <c r="G162" s="21">
        <f>FQ21</f>
        <v>0.01923978946826536</v>
      </c>
      <c r="H162" s="21">
        <f>FQ34</f>
        <v>0.28254702160191547</v>
      </c>
      <c r="I162" s="21">
        <f>FQ42</f>
        <v>-0.27675761404836524</v>
      </c>
    </row>
    <row r="163" spans="1:9" ht="12.75">
      <c r="A163" s="27">
        <f t="shared" si="99"/>
        <v>15</v>
      </c>
      <c r="B163" s="26">
        <f t="shared" si="100"/>
        <v>-0.6419376569668961</v>
      </c>
      <c r="C163" s="21">
        <f>GA20</f>
        <v>-0.12625640506458327</v>
      </c>
      <c r="D163" s="21">
        <f>GA33</f>
        <v>-2.4074341354360156</v>
      </c>
      <c r="E163" s="21">
        <f>GA41</f>
        <v>0.2864497139235846</v>
      </c>
      <c r="F163" s="26">
        <f t="shared" si="101"/>
        <v>0.21056600200530115</v>
      </c>
      <c r="G163" s="21">
        <f>GA21</f>
        <v>0.01901639543631726</v>
      </c>
      <c r="H163" s="21">
        <f>GA34</f>
        <v>0.2864497139235846</v>
      </c>
      <c r="I163" s="21">
        <f>GA42</f>
        <v>-0.270902480063696</v>
      </c>
    </row>
    <row r="164" spans="1:9" ht="12.75">
      <c r="A164" s="27">
        <f t="shared" si="99"/>
        <v>16</v>
      </c>
      <c r="B164" s="26">
        <f t="shared" si="100"/>
        <v>-0.6341573739599542</v>
      </c>
      <c r="C164" s="21">
        <f>GK20</f>
        <v>-0.12403767391039033</v>
      </c>
      <c r="D164" s="21">
        <f>GK33</f>
        <v>-2.458634171080605</v>
      </c>
      <c r="E164" s="21">
        <f>GK41</f>
        <v>0.288417124027825</v>
      </c>
      <c r="F164" s="26">
        <f t="shared" si="101"/>
        <v>0.20558728122417808</v>
      </c>
      <c r="G164" s="21">
        <f>GK21</f>
        <v>0.01866797972709687</v>
      </c>
      <c r="H164" s="21">
        <f>GK34</f>
        <v>0.288417124027825</v>
      </c>
      <c r="I164" s="21">
        <f>GK42</f>
        <v>-0.2636975226042909</v>
      </c>
    </row>
    <row r="165" spans="1:9" ht="12.75">
      <c r="A165" s="27">
        <f t="shared" si="99"/>
        <v>17</v>
      </c>
      <c r="B165" s="26">
        <f t="shared" si="100"/>
        <v>-0.6244260705675344</v>
      </c>
      <c r="C165" s="21">
        <f>GU20</f>
        <v>-0.12152626351338268</v>
      </c>
      <c r="D165" s="21">
        <f>GU33</f>
        <v>-2.5014105064565375</v>
      </c>
      <c r="E165" s="21">
        <f>GU41</f>
        <v>0.28879465937934584</v>
      </c>
      <c r="F165" s="26">
        <f t="shared" si="101"/>
        <v>0.19978462428069224</v>
      </c>
      <c r="G165" s="21">
        <f>GU21</f>
        <v>0.018227310031302013</v>
      </c>
      <c r="H165" s="21">
        <f>GU34</f>
        <v>0.28879465937934584</v>
      </c>
      <c r="I165" s="21">
        <f>GU42</f>
        <v>-0.2555734993140986</v>
      </c>
    </row>
    <row r="166" spans="1:9" ht="12.75">
      <c r="A166" s="27">
        <f t="shared" si="99"/>
        <v>18</v>
      </c>
      <c r="B166" s="26">
        <f t="shared" si="100"/>
        <v>-0.6133009445970204</v>
      </c>
      <c r="C166" s="21">
        <f>HE20</f>
        <v>-0.11882520705079029</v>
      </c>
      <c r="D166" s="21">
        <f>HE33</f>
        <v>-2.5370325398302747</v>
      </c>
      <c r="E166" s="21">
        <f>HE41</f>
        <v>0.2878827534927978</v>
      </c>
      <c r="F166" s="26">
        <f t="shared" si="101"/>
        <v>0.19343338660890474</v>
      </c>
      <c r="G166" s="21">
        <f>HE21</f>
        <v>0.017721260256066313</v>
      </c>
      <c r="H166" s="21">
        <f>HE34</f>
        <v>0.2878827534927978</v>
      </c>
      <c r="I166" s="21">
        <f>HE42</f>
        <v>-0.24686881719488568</v>
      </c>
    </row>
    <row r="167" spans="1:9" ht="12.75">
      <c r="A167" s="27">
        <f t="shared" si="99"/>
        <v>19</v>
      </c>
      <c r="B167" s="26">
        <f t="shared" si="100"/>
        <v>-0.6012161378716385</v>
      </c>
      <c r="C167" s="21">
        <f>HO20</f>
        <v>-0.1160119494938685</v>
      </c>
      <c r="D167" s="21">
        <f>HO33</f>
        <v>-2.566553014275777</v>
      </c>
      <c r="E167" s="21">
        <f>HO41</f>
        <v>0.285937874741716</v>
      </c>
      <c r="F167" s="26">
        <f t="shared" si="101"/>
        <v>0.18674966861621822</v>
      </c>
      <c r="G167" s="21">
        <f>HO21</f>
        <v>0.01717143969420384</v>
      </c>
      <c r="H167" s="21">
        <f>HO34</f>
        <v>0.285937874741716</v>
      </c>
      <c r="I167" s="21">
        <f>HO42</f>
        <v>-0.23784496364822616</v>
      </c>
    </row>
    <row r="168" spans="1:9" ht="12.75">
      <c r="A168" s="27">
        <f t="shared" si="99"/>
        <v>20</v>
      </c>
      <c r="B168" s="26">
        <f t="shared" si="100"/>
        <v>-0.5885077929327426</v>
      </c>
      <c r="C168" s="21">
        <f>HY20</f>
        <v>-0.11314425962639961</v>
      </c>
      <c r="D168" s="21">
        <f>HY33</f>
        <v>-2.5908454778316403</v>
      </c>
      <c r="E168" s="21">
        <f>HY41</f>
        <v>0.2831759348169284</v>
      </c>
      <c r="F168" s="26">
        <f t="shared" si="101"/>
        <v>0.17990037723068625</v>
      </c>
      <c r="G168" s="21">
        <f>HY21</f>
        <v>0.01659493305836354</v>
      </c>
      <c r="H168" s="21">
        <f>HY34</f>
        <v>0.2831759348169284</v>
      </c>
      <c r="I168" s="21">
        <f>HY42</f>
        <v>-0.22870078330030055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 Systems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Farid A Chouery</dc:creator>
  <cp:keywords/>
  <dc:description/>
  <cp:lastModifiedBy>Farid A Chouery</cp:lastModifiedBy>
  <dcterms:created xsi:type="dcterms:W3CDTF">2006-12-01T03:41:00Z</dcterms:created>
  <dcterms:modified xsi:type="dcterms:W3CDTF">2006-12-19T05:15:37Z</dcterms:modified>
  <cp:category/>
  <cp:version/>
  <cp:contentType/>
  <cp:contentStatus/>
</cp:coreProperties>
</file>